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domes_sede\19\SAISTOŠIE NOTEIKUMI\"/>
    </mc:Choice>
  </mc:AlternateContent>
  <bookViews>
    <workbookView xWindow="0" yWindow="0" windowWidth="13365" windowHeight="11835" tabRatio="695"/>
  </bookViews>
  <sheets>
    <sheet name="03.2.1." sheetId="13" r:id="rId1"/>
    <sheet name="08.1.8." sheetId="12" r:id="rId2"/>
  </sheets>
  <definedNames>
    <definedName name="_xlnm._FilterDatabase" localSheetId="0" hidden="1">'03.2.1.'!$A$18:$P$301</definedName>
    <definedName name="_xlnm._FilterDatabase" localSheetId="1" hidden="1">'08.1.8.'!$A$18:$P$301</definedName>
    <definedName name="_xlnm.Print_Titles" localSheetId="0">'03.2.1.'!$18:$18</definedName>
    <definedName name="_xlnm.Print_Titles" localSheetId="1">'08.1.8.'!$18:$18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01" i="13" l="1"/>
  <c r="L301" i="13"/>
  <c r="I301" i="13"/>
  <c r="F301" i="13"/>
  <c r="O300" i="13"/>
  <c r="L300" i="13"/>
  <c r="I300" i="13"/>
  <c r="F300" i="13"/>
  <c r="C300" i="13" s="1"/>
  <c r="O299" i="13"/>
  <c r="L299" i="13"/>
  <c r="I299" i="13"/>
  <c r="F299" i="13"/>
  <c r="C299" i="13" s="1"/>
  <c r="O298" i="13"/>
  <c r="L298" i="13"/>
  <c r="I298" i="13"/>
  <c r="F298" i="13"/>
  <c r="O297" i="13"/>
  <c r="L297" i="13"/>
  <c r="I297" i="13"/>
  <c r="F297" i="13"/>
  <c r="O296" i="13"/>
  <c r="L296" i="13"/>
  <c r="I296" i="13"/>
  <c r="F296" i="13"/>
  <c r="O295" i="13"/>
  <c r="L295" i="13"/>
  <c r="I295" i="13"/>
  <c r="F295" i="13"/>
  <c r="O294" i="13"/>
  <c r="L294" i="13"/>
  <c r="I294" i="13"/>
  <c r="F294" i="13"/>
  <c r="C294" i="13" s="1"/>
  <c r="N293" i="13"/>
  <c r="M293" i="13"/>
  <c r="K293" i="13"/>
  <c r="J293" i="13"/>
  <c r="H293" i="13"/>
  <c r="G293" i="13"/>
  <c r="E293" i="13"/>
  <c r="D293" i="13"/>
  <c r="O288" i="13"/>
  <c r="L288" i="13"/>
  <c r="I288" i="13"/>
  <c r="F288" i="13"/>
  <c r="O287" i="13"/>
  <c r="O286" i="13" s="1"/>
  <c r="L287" i="13"/>
  <c r="L286" i="13" s="1"/>
  <c r="I287" i="13"/>
  <c r="I286" i="13" s="1"/>
  <c r="F287" i="13"/>
  <c r="C287" i="13" s="1"/>
  <c r="N286" i="13"/>
  <c r="M286" i="13"/>
  <c r="K286" i="13"/>
  <c r="J286" i="13"/>
  <c r="H286" i="13"/>
  <c r="G286" i="13"/>
  <c r="E286" i="13"/>
  <c r="D286" i="13"/>
  <c r="O285" i="13"/>
  <c r="O284" i="13" s="1"/>
  <c r="L285" i="13"/>
  <c r="L284" i="13" s="1"/>
  <c r="L283" i="13" s="1"/>
  <c r="I285" i="13"/>
  <c r="I284" i="13" s="1"/>
  <c r="I283" i="13" s="1"/>
  <c r="F285" i="13"/>
  <c r="F284" i="13" s="1"/>
  <c r="N284" i="13"/>
  <c r="M284" i="13"/>
  <c r="M283" i="13" s="1"/>
  <c r="K284" i="13"/>
  <c r="J284" i="13"/>
  <c r="H284" i="13"/>
  <c r="H283" i="13" s="1"/>
  <c r="G284" i="13"/>
  <c r="G283" i="13" s="1"/>
  <c r="E284" i="13"/>
  <c r="E283" i="13" s="1"/>
  <c r="D284" i="13"/>
  <c r="D283" i="13" s="1"/>
  <c r="O283" i="13"/>
  <c r="N283" i="13"/>
  <c r="K283" i="13"/>
  <c r="J283" i="13"/>
  <c r="O282" i="13"/>
  <c r="O281" i="13" s="1"/>
  <c r="L282" i="13"/>
  <c r="I282" i="13"/>
  <c r="I281" i="13" s="1"/>
  <c r="F282" i="13"/>
  <c r="F281" i="13" s="1"/>
  <c r="N281" i="13"/>
  <c r="M281" i="13"/>
  <c r="L281" i="13"/>
  <c r="K281" i="13"/>
  <c r="J281" i="13"/>
  <c r="H281" i="13"/>
  <c r="G281" i="13"/>
  <c r="E281" i="13"/>
  <c r="D281" i="13"/>
  <c r="O280" i="13"/>
  <c r="L280" i="13"/>
  <c r="I280" i="13"/>
  <c r="F280" i="13"/>
  <c r="O279" i="13"/>
  <c r="L279" i="13"/>
  <c r="I279" i="13"/>
  <c r="F279" i="13"/>
  <c r="O278" i="13"/>
  <c r="L278" i="13"/>
  <c r="I278" i="13"/>
  <c r="F278" i="13"/>
  <c r="O277" i="13"/>
  <c r="L277" i="13"/>
  <c r="I277" i="13"/>
  <c r="F277" i="13"/>
  <c r="F276" i="13" s="1"/>
  <c r="N276" i="13"/>
  <c r="M276" i="13"/>
  <c r="K276" i="13"/>
  <c r="J276" i="13"/>
  <c r="H276" i="13"/>
  <c r="G276" i="13"/>
  <c r="E276" i="13"/>
  <c r="D276" i="13"/>
  <c r="O275" i="13"/>
  <c r="L275" i="13"/>
  <c r="I275" i="13"/>
  <c r="F275" i="13"/>
  <c r="O274" i="13"/>
  <c r="L274" i="13"/>
  <c r="I274" i="13"/>
  <c r="F274" i="13"/>
  <c r="O273" i="13"/>
  <c r="L273" i="13"/>
  <c r="L272" i="13" s="1"/>
  <c r="I273" i="13"/>
  <c r="I272" i="13" s="1"/>
  <c r="F273" i="13"/>
  <c r="N272" i="13"/>
  <c r="M272" i="13"/>
  <c r="K272" i="13"/>
  <c r="J272" i="13"/>
  <c r="H272" i="13"/>
  <c r="G272" i="13"/>
  <c r="G270" i="13" s="1"/>
  <c r="G269" i="13" s="1"/>
  <c r="E272" i="13"/>
  <c r="D272" i="13"/>
  <c r="O271" i="13"/>
  <c r="L271" i="13"/>
  <c r="I271" i="13"/>
  <c r="F271" i="13"/>
  <c r="O268" i="13"/>
  <c r="L268" i="13"/>
  <c r="I268" i="13"/>
  <c r="F268" i="13"/>
  <c r="O267" i="13"/>
  <c r="L267" i="13"/>
  <c r="I267" i="13"/>
  <c r="F267" i="13"/>
  <c r="O266" i="13"/>
  <c r="L266" i="13"/>
  <c r="I266" i="13"/>
  <c r="F266" i="13"/>
  <c r="O265" i="13"/>
  <c r="L265" i="13"/>
  <c r="I265" i="13"/>
  <c r="F265" i="13"/>
  <c r="N264" i="13"/>
  <c r="M264" i="13"/>
  <c r="K264" i="13"/>
  <c r="J264" i="13"/>
  <c r="H264" i="13"/>
  <c r="G264" i="13"/>
  <c r="E264" i="13"/>
  <c r="D264" i="13"/>
  <c r="O263" i="13"/>
  <c r="L263" i="13"/>
  <c r="I263" i="13"/>
  <c r="F263" i="13"/>
  <c r="O262" i="13"/>
  <c r="L262" i="13"/>
  <c r="I262" i="13"/>
  <c r="F262" i="13"/>
  <c r="O261" i="13"/>
  <c r="L261" i="13"/>
  <c r="I261" i="13"/>
  <c r="F261" i="13"/>
  <c r="N260" i="13"/>
  <c r="M260" i="13"/>
  <c r="M259" i="13" s="1"/>
  <c r="K260" i="13"/>
  <c r="K259" i="13" s="1"/>
  <c r="J260" i="13"/>
  <c r="H260" i="13"/>
  <c r="H259" i="13" s="1"/>
  <c r="G260" i="13"/>
  <c r="E260" i="13"/>
  <c r="D260" i="13"/>
  <c r="D259" i="13" s="1"/>
  <c r="N259" i="13"/>
  <c r="G259" i="13"/>
  <c r="O258" i="13"/>
  <c r="L258" i="13"/>
  <c r="I258" i="13"/>
  <c r="F258" i="13"/>
  <c r="O257" i="13"/>
  <c r="L257" i="13"/>
  <c r="I257" i="13"/>
  <c r="F257" i="13"/>
  <c r="O256" i="13"/>
  <c r="L256" i="13"/>
  <c r="I256" i="13"/>
  <c r="F256" i="13"/>
  <c r="O255" i="13"/>
  <c r="L255" i="13"/>
  <c r="I255" i="13"/>
  <c r="F255" i="13"/>
  <c r="O254" i="13"/>
  <c r="L254" i="13"/>
  <c r="I254" i="13"/>
  <c r="F254" i="13"/>
  <c r="O253" i="13"/>
  <c r="L253" i="13"/>
  <c r="I253" i="13"/>
  <c r="F253" i="13"/>
  <c r="N252" i="13"/>
  <c r="M252" i="13"/>
  <c r="M251" i="13" s="1"/>
  <c r="K252" i="13"/>
  <c r="K251" i="13" s="1"/>
  <c r="J252" i="13"/>
  <c r="J251" i="13" s="1"/>
  <c r="H252" i="13"/>
  <c r="H251" i="13" s="1"/>
  <c r="G252" i="13"/>
  <c r="G251" i="13" s="1"/>
  <c r="E252" i="13"/>
  <c r="E251" i="13" s="1"/>
  <c r="D252" i="13"/>
  <c r="D251" i="13" s="1"/>
  <c r="N251" i="13"/>
  <c r="O250" i="13"/>
  <c r="L250" i="13"/>
  <c r="I250" i="13"/>
  <c r="F250" i="13"/>
  <c r="O249" i="13"/>
  <c r="L249" i="13"/>
  <c r="I249" i="13"/>
  <c r="F249" i="13"/>
  <c r="O248" i="13"/>
  <c r="L248" i="13"/>
  <c r="I248" i="13"/>
  <c r="F248" i="13"/>
  <c r="O247" i="13"/>
  <c r="L247" i="13"/>
  <c r="I247" i="13"/>
  <c r="F247" i="13"/>
  <c r="O246" i="13"/>
  <c r="N246" i="13"/>
  <c r="M246" i="13"/>
  <c r="K246" i="13"/>
  <c r="J246" i="13"/>
  <c r="H246" i="13"/>
  <c r="G246" i="13"/>
  <c r="E246" i="13"/>
  <c r="D246" i="13"/>
  <c r="O245" i="13"/>
  <c r="L245" i="13"/>
  <c r="I245" i="13"/>
  <c r="F245" i="13"/>
  <c r="O244" i="13"/>
  <c r="L244" i="13"/>
  <c r="I244" i="13"/>
  <c r="F244" i="13"/>
  <c r="O243" i="13"/>
  <c r="L243" i="13"/>
  <c r="I243" i="13"/>
  <c r="F243" i="13"/>
  <c r="O242" i="13"/>
  <c r="L242" i="13"/>
  <c r="I242" i="13"/>
  <c r="F242" i="13"/>
  <c r="O241" i="13"/>
  <c r="L241" i="13"/>
  <c r="I241" i="13"/>
  <c r="F241" i="13"/>
  <c r="O240" i="13"/>
  <c r="L240" i="13"/>
  <c r="I240" i="13"/>
  <c r="F240" i="13"/>
  <c r="O239" i="13"/>
  <c r="L239" i="13"/>
  <c r="L238" i="13" s="1"/>
  <c r="I239" i="13"/>
  <c r="F239" i="13"/>
  <c r="N238" i="13"/>
  <c r="M238" i="13"/>
  <c r="K238" i="13"/>
  <c r="J238" i="13"/>
  <c r="H238" i="13"/>
  <c r="G238" i="13"/>
  <c r="E238" i="13"/>
  <c r="D238" i="13"/>
  <c r="O237" i="13"/>
  <c r="L237" i="13"/>
  <c r="I237" i="13"/>
  <c r="F237" i="13"/>
  <c r="O236" i="13"/>
  <c r="L236" i="13"/>
  <c r="L235" i="13" s="1"/>
  <c r="I236" i="13"/>
  <c r="I235" i="13" s="1"/>
  <c r="F236" i="13"/>
  <c r="O235" i="13"/>
  <c r="N235" i="13"/>
  <c r="M235" i="13"/>
  <c r="K235" i="13"/>
  <c r="J235" i="13"/>
  <c r="H235" i="13"/>
  <c r="G235" i="13"/>
  <c r="F235" i="13"/>
  <c r="E235" i="13"/>
  <c r="D235" i="13"/>
  <c r="O234" i="13"/>
  <c r="O233" i="13" s="1"/>
  <c r="L234" i="13"/>
  <c r="L233" i="13" s="1"/>
  <c r="I234" i="13"/>
  <c r="I233" i="13" s="1"/>
  <c r="F234" i="13"/>
  <c r="F233" i="13" s="1"/>
  <c r="N233" i="13"/>
  <c r="M233" i="13"/>
  <c r="K233" i="13"/>
  <c r="J233" i="13"/>
  <c r="H233" i="13"/>
  <c r="G233" i="13"/>
  <c r="E233" i="13"/>
  <c r="D233" i="13"/>
  <c r="O232" i="13"/>
  <c r="L232" i="13"/>
  <c r="I232" i="13"/>
  <c r="F232" i="13"/>
  <c r="O229" i="13"/>
  <c r="L229" i="13"/>
  <c r="I229" i="13"/>
  <c r="F229" i="13"/>
  <c r="O228" i="13"/>
  <c r="O227" i="13" s="1"/>
  <c r="L228" i="13"/>
  <c r="L227" i="13" s="1"/>
  <c r="I228" i="13"/>
  <c r="I227" i="13" s="1"/>
  <c r="F228" i="13"/>
  <c r="F227" i="13" s="1"/>
  <c r="N227" i="13"/>
  <c r="M227" i="13"/>
  <c r="M204" i="13" s="1"/>
  <c r="K227" i="13"/>
  <c r="J227" i="13"/>
  <c r="H227" i="13"/>
  <c r="G227" i="13"/>
  <c r="E227" i="13"/>
  <c r="D227" i="13"/>
  <c r="O226" i="13"/>
  <c r="L226" i="13"/>
  <c r="I226" i="13"/>
  <c r="F226" i="13"/>
  <c r="O225" i="13"/>
  <c r="L225" i="13"/>
  <c r="I225" i="13"/>
  <c r="F225" i="13"/>
  <c r="O224" i="13"/>
  <c r="L224" i="13"/>
  <c r="I224" i="13"/>
  <c r="F224" i="13"/>
  <c r="O223" i="13"/>
  <c r="L223" i="13"/>
  <c r="I223" i="13"/>
  <c r="F223" i="13"/>
  <c r="O222" i="13"/>
  <c r="L222" i="13"/>
  <c r="I222" i="13"/>
  <c r="F222" i="13"/>
  <c r="O221" i="13"/>
  <c r="L221" i="13"/>
  <c r="I221" i="13"/>
  <c r="F221" i="13"/>
  <c r="O220" i="13"/>
  <c r="L220" i="13"/>
  <c r="I220" i="13"/>
  <c r="F220" i="13"/>
  <c r="O219" i="13"/>
  <c r="L219" i="13"/>
  <c r="I219" i="13"/>
  <c r="F219" i="13"/>
  <c r="O218" i="13"/>
  <c r="L218" i="13"/>
  <c r="C218" i="13" s="1"/>
  <c r="I218" i="13"/>
  <c r="F218" i="13"/>
  <c r="O217" i="13"/>
  <c r="L217" i="13"/>
  <c r="I217" i="13"/>
  <c r="F217" i="13"/>
  <c r="N216" i="13"/>
  <c r="M216" i="13"/>
  <c r="K216" i="13"/>
  <c r="J216" i="13"/>
  <c r="H216" i="13"/>
  <c r="G216" i="13"/>
  <c r="E216" i="13"/>
  <c r="D216" i="13"/>
  <c r="O215" i="13"/>
  <c r="L215" i="13"/>
  <c r="I215" i="13"/>
  <c r="F215" i="13"/>
  <c r="O214" i="13"/>
  <c r="L214" i="13"/>
  <c r="I214" i="13"/>
  <c r="F214" i="13"/>
  <c r="O213" i="13"/>
  <c r="L213" i="13"/>
  <c r="I213" i="13"/>
  <c r="F213" i="13"/>
  <c r="O212" i="13"/>
  <c r="L212" i="13"/>
  <c r="I212" i="13"/>
  <c r="F212" i="13"/>
  <c r="O211" i="13"/>
  <c r="L211" i="13"/>
  <c r="I211" i="13"/>
  <c r="F211" i="13"/>
  <c r="C211" i="13" s="1"/>
  <c r="O210" i="13"/>
  <c r="L210" i="13"/>
  <c r="I210" i="13"/>
  <c r="F210" i="13"/>
  <c r="O209" i="13"/>
  <c r="L209" i="13"/>
  <c r="I209" i="13"/>
  <c r="F209" i="13"/>
  <c r="O208" i="13"/>
  <c r="L208" i="13"/>
  <c r="I208" i="13"/>
  <c r="F208" i="13"/>
  <c r="O207" i="13"/>
  <c r="L207" i="13"/>
  <c r="I207" i="13"/>
  <c r="F207" i="13"/>
  <c r="O206" i="13"/>
  <c r="L206" i="13"/>
  <c r="I206" i="13"/>
  <c r="F206" i="13"/>
  <c r="N205" i="13"/>
  <c r="M205" i="13"/>
  <c r="K205" i="13"/>
  <c r="J205" i="13"/>
  <c r="H205" i="13"/>
  <c r="G205" i="13"/>
  <c r="E205" i="13"/>
  <c r="E204" i="13" s="1"/>
  <c r="D205" i="13"/>
  <c r="D204" i="13" s="1"/>
  <c r="O203" i="13"/>
  <c r="L203" i="13"/>
  <c r="I203" i="13"/>
  <c r="F203" i="13"/>
  <c r="O202" i="13"/>
  <c r="L202" i="13"/>
  <c r="I202" i="13"/>
  <c r="F202" i="13"/>
  <c r="O201" i="13"/>
  <c r="L201" i="13"/>
  <c r="I201" i="13"/>
  <c r="F201" i="13"/>
  <c r="O200" i="13"/>
  <c r="L200" i="13"/>
  <c r="I200" i="13"/>
  <c r="F200" i="13"/>
  <c r="O199" i="13"/>
  <c r="L199" i="13"/>
  <c r="I199" i="13"/>
  <c r="F199" i="13"/>
  <c r="F198" i="13" s="1"/>
  <c r="O198" i="13"/>
  <c r="N198" i="13"/>
  <c r="M198" i="13"/>
  <c r="K198" i="13"/>
  <c r="K196" i="13" s="1"/>
  <c r="J198" i="13"/>
  <c r="H198" i="13"/>
  <c r="H196" i="13" s="1"/>
  <c r="G198" i="13"/>
  <c r="G196" i="13" s="1"/>
  <c r="E198" i="13"/>
  <c r="E196" i="13" s="1"/>
  <c r="D198" i="13"/>
  <c r="D196" i="13" s="1"/>
  <c r="O197" i="13"/>
  <c r="L197" i="13"/>
  <c r="I197" i="13"/>
  <c r="F197" i="13"/>
  <c r="N196" i="13"/>
  <c r="M196" i="13"/>
  <c r="J196" i="13"/>
  <c r="O193" i="13"/>
  <c r="O192" i="13" s="1"/>
  <c r="O191" i="13" s="1"/>
  <c r="L193" i="13"/>
  <c r="I193" i="13"/>
  <c r="I192" i="13" s="1"/>
  <c r="I191" i="13" s="1"/>
  <c r="F193" i="13"/>
  <c r="N192" i="13"/>
  <c r="N191" i="13" s="1"/>
  <c r="M192" i="13"/>
  <c r="L192" i="13"/>
  <c r="L191" i="13" s="1"/>
  <c r="K192" i="13"/>
  <c r="K191" i="13" s="1"/>
  <c r="J192" i="13"/>
  <c r="J191" i="13" s="1"/>
  <c r="H192" i="13"/>
  <c r="H191" i="13" s="1"/>
  <c r="G192" i="13"/>
  <c r="G191" i="13" s="1"/>
  <c r="F192" i="13"/>
  <c r="F191" i="13" s="1"/>
  <c r="E192" i="13"/>
  <c r="E191" i="13" s="1"/>
  <c r="D192" i="13"/>
  <c r="D191" i="13" s="1"/>
  <c r="M191" i="13"/>
  <c r="O190" i="13"/>
  <c r="L190" i="13"/>
  <c r="I190" i="13"/>
  <c r="F190" i="13"/>
  <c r="O189" i="13"/>
  <c r="L189" i="13"/>
  <c r="I189" i="13"/>
  <c r="I188" i="13" s="1"/>
  <c r="F189" i="13"/>
  <c r="O188" i="13"/>
  <c r="N188" i="13"/>
  <c r="N187" i="13" s="1"/>
  <c r="M188" i="13"/>
  <c r="K188" i="13"/>
  <c r="J188" i="13"/>
  <c r="J187" i="13" s="1"/>
  <c r="H188" i="13"/>
  <c r="G188" i="13"/>
  <c r="F188" i="13"/>
  <c r="E188" i="13"/>
  <c r="E187" i="13" s="1"/>
  <c r="D188" i="13"/>
  <c r="O186" i="13"/>
  <c r="L186" i="13"/>
  <c r="I186" i="13"/>
  <c r="F186" i="13"/>
  <c r="O185" i="13"/>
  <c r="L185" i="13"/>
  <c r="I185" i="13"/>
  <c r="I184" i="13" s="1"/>
  <c r="F185" i="13"/>
  <c r="O184" i="13"/>
  <c r="N184" i="13"/>
  <c r="M184" i="13"/>
  <c r="K184" i="13"/>
  <c r="J184" i="13"/>
  <c r="H184" i="13"/>
  <c r="G184" i="13"/>
  <c r="F184" i="13"/>
  <c r="E184" i="13"/>
  <c r="D184" i="13"/>
  <c r="O183" i="13"/>
  <c r="L183" i="13"/>
  <c r="I183" i="13"/>
  <c r="F183" i="13"/>
  <c r="O182" i="13"/>
  <c r="L182" i="13"/>
  <c r="I182" i="13"/>
  <c r="F182" i="13"/>
  <c r="O181" i="13"/>
  <c r="L181" i="13"/>
  <c r="I181" i="13"/>
  <c r="F181" i="13"/>
  <c r="O180" i="13"/>
  <c r="O179" i="13" s="1"/>
  <c r="L180" i="13"/>
  <c r="I180" i="13"/>
  <c r="F180" i="13"/>
  <c r="F179" i="13" s="1"/>
  <c r="N179" i="13"/>
  <c r="M179" i="13"/>
  <c r="K179" i="13"/>
  <c r="J179" i="13"/>
  <c r="H179" i="13"/>
  <c r="G179" i="13"/>
  <c r="E179" i="13"/>
  <c r="D179" i="13"/>
  <c r="O178" i="13"/>
  <c r="L178" i="13"/>
  <c r="I178" i="13"/>
  <c r="F178" i="13"/>
  <c r="O177" i="13"/>
  <c r="L177" i="13"/>
  <c r="I177" i="13"/>
  <c r="F177" i="13"/>
  <c r="O176" i="13"/>
  <c r="O175" i="13" s="1"/>
  <c r="O174" i="13" s="1"/>
  <c r="L176" i="13"/>
  <c r="I176" i="13"/>
  <c r="C176" i="13" s="1"/>
  <c r="F176" i="13"/>
  <c r="F175" i="13" s="1"/>
  <c r="N175" i="13"/>
  <c r="M175" i="13"/>
  <c r="K175" i="13"/>
  <c r="J175" i="13"/>
  <c r="H175" i="13"/>
  <c r="H174" i="13" s="1"/>
  <c r="G175" i="13"/>
  <c r="G174" i="13" s="1"/>
  <c r="G173" i="13" s="1"/>
  <c r="E175" i="13"/>
  <c r="D175" i="13"/>
  <c r="D174" i="13" s="1"/>
  <c r="N174" i="13"/>
  <c r="M174" i="13"/>
  <c r="M173" i="13" s="1"/>
  <c r="J174" i="13"/>
  <c r="J173" i="13" s="1"/>
  <c r="O172" i="13"/>
  <c r="L172" i="13"/>
  <c r="I172" i="13"/>
  <c r="F172" i="13"/>
  <c r="O171" i="13"/>
  <c r="L171" i="13"/>
  <c r="I171" i="13"/>
  <c r="F171" i="13"/>
  <c r="O170" i="13"/>
  <c r="L170" i="13"/>
  <c r="I170" i="13"/>
  <c r="F170" i="13"/>
  <c r="O169" i="13"/>
  <c r="L169" i="13"/>
  <c r="I169" i="13"/>
  <c r="F169" i="13"/>
  <c r="O168" i="13"/>
  <c r="L168" i="13"/>
  <c r="I168" i="13"/>
  <c r="F168" i="13"/>
  <c r="O167" i="13"/>
  <c r="O166" i="13" s="1"/>
  <c r="O165" i="13" s="1"/>
  <c r="L167" i="13"/>
  <c r="I167" i="13"/>
  <c r="F167" i="13"/>
  <c r="N166" i="13"/>
  <c r="N165" i="13" s="1"/>
  <c r="M166" i="13"/>
  <c r="M165" i="13" s="1"/>
  <c r="K166" i="13"/>
  <c r="K165" i="13" s="1"/>
  <c r="J166" i="13"/>
  <c r="J165" i="13" s="1"/>
  <c r="H166" i="13"/>
  <c r="H165" i="13" s="1"/>
  <c r="G166" i="13"/>
  <c r="E166" i="13"/>
  <c r="E165" i="13" s="1"/>
  <c r="D166" i="13"/>
  <c r="D165" i="13" s="1"/>
  <c r="G165" i="13"/>
  <c r="O164" i="13"/>
  <c r="L164" i="13"/>
  <c r="I164" i="13"/>
  <c r="F164" i="13"/>
  <c r="O163" i="13"/>
  <c r="L163" i="13"/>
  <c r="I163" i="13"/>
  <c r="F163" i="13"/>
  <c r="O162" i="13"/>
  <c r="L162" i="13"/>
  <c r="I162" i="13"/>
  <c r="F162" i="13"/>
  <c r="O161" i="13"/>
  <c r="O160" i="13" s="1"/>
  <c r="L161" i="13"/>
  <c r="I161" i="13"/>
  <c r="I160" i="13" s="1"/>
  <c r="F161" i="13"/>
  <c r="N160" i="13"/>
  <c r="M160" i="13"/>
  <c r="L160" i="13"/>
  <c r="K160" i="13"/>
  <c r="J160" i="13"/>
  <c r="H160" i="13"/>
  <c r="G160" i="13"/>
  <c r="E160" i="13"/>
  <c r="D160" i="13"/>
  <c r="O159" i="13"/>
  <c r="L159" i="13"/>
  <c r="I159" i="13"/>
  <c r="F159" i="13"/>
  <c r="O158" i="13"/>
  <c r="L158" i="13"/>
  <c r="I158" i="13"/>
  <c r="F158" i="13"/>
  <c r="O157" i="13"/>
  <c r="L157" i="13"/>
  <c r="I157" i="13"/>
  <c r="F157" i="13"/>
  <c r="O156" i="13"/>
  <c r="L156" i="13"/>
  <c r="I156" i="13"/>
  <c r="F156" i="13"/>
  <c r="O155" i="13"/>
  <c r="L155" i="13"/>
  <c r="I155" i="13"/>
  <c r="F155" i="13"/>
  <c r="O154" i="13"/>
  <c r="L154" i="13"/>
  <c r="I154" i="13"/>
  <c r="F154" i="13"/>
  <c r="O153" i="13"/>
  <c r="L153" i="13"/>
  <c r="C153" i="13" s="1"/>
  <c r="I153" i="13"/>
  <c r="F153" i="13"/>
  <c r="O152" i="13"/>
  <c r="L152" i="13"/>
  <c r="I152" i="13"/>
  <c r="F152" i="13"/>
  <c r="N151" i="13"/>
  <c r="M151" i="13"/>
  <c r="K151" i="13"/>
  <c r="J151" i="13"/>
  <c r="H151" i="13"/>
  <c r="G151" i="13"/>
  <c r="E151" i="13"/>
  <c r="D151" i="13"/>
  <c r="O150" i="13"/>
  <c r="L150" i="13"/>
  <c r="I150" i="13"/>
  <c r="F150" i="13"/>
  <c r="O149" i="13"/>
  <c r="L149" i="13"/>
  <c r="I149" i="13"/>
  <c r="F149" i="13"/>
  <c r="O148" i="13"/>
  <c r="L148" i="13"/>
  <c r="I148" i="13"/>
  <c r="F148" i="13"/>
  <c r="O147" i="13"/>
  <c r="L147" i="13"/>
  <c r="I147" i="13"/>
  <c r="F147" i="13"/>
  <c r="O146" i="13"/>
  <c r="L146" i="13"/>
  <c r="I146" i="13"/>
  <c r="F146" i="13"/>
  <c r="O145" i="13"/>
  <c r="L145" i="13"/>
  <c r="I145" i="13"/>
  <c r="F145" i="13"/>
  <c r="N144" i="13"/>
  <c r="M144" i="13"/>
  <c r="K144" i="13"/>
  <c r="J144" i="13"/>
  <c r="H144" i="13"/>
  <c r="G144" i="13"/>
  <c r="E144" i="13"/>
  <c r="D144" i="13"/>
  <c r="O143" i="13"/>
  <c r="L143" i="13"/>
  <c r="I143" i="13"/>
  <c r="F143" i="13"/>
  <c r="O142" i="13"/>
  <c r="L142" i="13"/>
  <c r="L141" i="13" s="1"/>
  <c r="I142" i="13"/>
  <c r="I141" i="13" s="1"/>
  <c r="F142" i="13"/>
  <c r="O141" i="13"/>
  <c r="N141" i="13"/>
  <c r="M141" i="13"/>
  <c r="K141" i="13"/>
  <c r="J141" i="13"/>
  <c r="H141" i="13"/>
  <c r="G141" i="13"/>
  <c r="F141" i="13"/>
  <c r="E141" i="13"/>
  <c r="D141" i="13"/>
  <c r="O140" i="13"/>
  <c r="L140" i="13"/>
  <c r="I140" i="13"/>
  <c r="F140" i="13"/>
  <c r="O139" i="13"/>
  <c r="L139" i="13"/>
  <c r="I139" i="13"/>
  <c r="F139" i="13"/>
  <c r="O138" i="13"/>
  <c r="L138" i="13"/>
  <c r="I138" i="13"/>
  <c r="F138" i="13"/>
  <c r="O137" i="13"/>
  <c r="L137" i="13"/>
  <c r="I137" i="13"/>
  <c r="I136" i="13" s="1"/>
  <c r="F137" i="13"/>
  <c r="O136" i="13"/>
  <c r="N136" i="13"/>
  <c r="M136" i="13"/>
  <c r="K136" i="13"/>
  <c r="J136" i="13"/>
  <c r="H136" i="13"/>
  <c r="G136" i="13"/>
  <c r="E136" i="13"/>
  <c r="D136" i="13"/>
  <c r="O135" i="13"/>
  <c r="L135" i="13"/>
  <c r="I135" i="13"/>
  <c r="F135" i="13"/>
  <c r="O134" i="13"/>
  <c r="L134" i="13"/>
  <c r="I134" i="13"/>
  <c r="F134" i="13"/>
  <c r="O133" i="13"/>
  <c r="L133" i="13"/>
  <c r="I133" i="13"/>
  <c r="F133" i="13"/>
  <c r="O132" i="13"/>
  <c r="O131" i="13" s="1"/>
  <c r="L132" i="13"/>
  <c r="I132" i="13"/>
  <c r="F132" i="13"/>
  <c r="N131" i="13"/>
  <c r="M131" i="13"/>
  <c r="M130" i="13" s="1"/>
  <c r="K131" i="13"/>
  <c r="J131" i="13"/>
  <c r="H131" i="13"/>
  <c r="G131" i="13"/>
  <c r="E131" i="13"/>
  <c r="D131" i="13"/>
  <c r="O129" i="13"/>
  <c r="O128" i="13" s="1"/>
  <c r="L129" i="13"/>
  <c r="L128" i="13" s="1"/>
  <c r="I129" i="13"/>
  <c r="I128" i="13" s="1"/>
  <c r="F129" i="13"/>
  <c r="F128" i="13" s="1"/>
  <c r="N128" i="13"/>
  <c r="M128" i="13"/>
  <c r="K128" i="13"/>
  <c r="J128" i="13"/>
  <c r="H128" i="13"/>
  <c r="G128" i="13"/>
  <c r="E128" i="13"/>
  <c r="D128" i="13"/>
  <c r="O127" i="13"/>
  <c r="L127" i="13"/>
  <c r="I127" i="13"/>
  <c r="F127" i="13"/>
  <c r="O126" i="13"/>
  <c r="L126" i="13"/>
  <c r="I126" i="13"/>
  <c r="F126" i="13"/>
  <c r="O125" i="13"/>
  <c r="L125" i="13"/>
  <c r="I125" i="13"/>
  <c r="F125" i="13"/>
  <c r="O124" i="13"/>
  <c r="L124" i="13"/>
  <c r="I124" i="13"/>
  <c r="F124" i="13"/>
  <c r="O123" i="13"/>
  <c r="L123" i="13"/>
  <c r="L122" i="13" s="1"/>
  <c r="I123" i="13"/>
  <c r="F123" i="13"/>
  <c r="N122" i="13"/>
  <c r="M122" i="13"/>
  <c r="K122" i="13"/>
  <c r="J122" i="13"/>
  <c r="H122" i="13"/>
  <c r="G122" i="13"/>
  <c r="E122" i="13"/>
  <c r="D122" i="13"/>
  <c r="O121" i="13"/>
  <c r="L121" i="13"/>
  <c r="I121" i="13"/>
  <c r="F121" i="13"/>
  <c r="O120" i="13"/>
  <c r="L120" i="13"/>
  <c r="I120" i="13"/>
  <c r="F120" i="13"/>
  <c r="O119" i="13"/>
  <c r="L119" i="13"/>
  <c r="I119" i="13"/>
  <c r="F119" i="13"/>
  <c r="O118" i="13"/>
  <c r="L118" i="13"/>
  <c r="I118" i="13"/>
  <c r="F118" i="13"/>
  <c r="O117" i="13"/>
  <c r="O116" i="13" s="1"/>
  <c r="L117" i="13"/>
  <c r="I117" i="13"/>
  <c r="F117" i="13"/>
  <c r="N116" i="13"/>
  <c r="M116" i="13"/>
  <c r="K116" i="13"/>
  <c r="J116" i="13"/>
  <c r="H116" i="13"/>
  <c r="G116" i="13"/>
  <c r="E116" i="13"/>
  <c r="D116" i="13"/>
  <c r="O115" i="13"/>
  <c r="L115" i="13"/>
  <c r="I115" i="13"/>
  <c r="F115" i="13"/>
  <c r="O114" i="13"/>
  <c r="L114" i="13"/>
  <c r="I114" i="13"/>
  <c r="F114" i="13"/>
  <c r="O113" i="13"/>
  <c r="L113" i="13"/>
  <c r="L112" i="13" s="1"/>
  <c r="I113" i="13"/>
  <c r="F113" i="13"/>
  <c r="O112" i="13"/>
  <c r="N112" i="13"/>
  <c r="M112" i="13"/>
  <c r="K112" i="13"/>
  <c r="J112" i="13"/>
  <c r="H112" i="13"/>
  <c r="G112" i="13"/>
  <c r="E112" i="13"/>
  <c r="D112" i="13"/>
  <c r="O111" i="13"/>
  <c r="L111" i="13"/>
  <c r="I111" i="13"/>
  <c r="F111" i="13"/>
  <c r="O110" i="13"/>
  <c r="L110" i="13"/>
  <c r="I110" i="13"/>
  <c r="F110" i="13"/>
  <c r="O109" i="13"/>
  <c r="L109" i="13"/>
  <c r="I109" i="13"/>
  <c r="F109" i="13"/>
  <c r="O108" i="13"/>
  <c r="L108" i="13"/>
  <c r="I108" i="13"/>
  <c r="F108" i="13"/>
  <c r="O107" i="13"/>
  <c r="L107" i="13"/>
  <c r="I107" i="13"/>
  <c r="F107" i="13"/>
  <c r="O106" i="13"/>
  <c r="L106" i="13"/>
  <c r="I106" i="13"/>
  <c r="F106" i="13"/>
  <c r="O105" i="13"/>
  <c r="L105" i="13"/>
  <c r="I105" i="13"/>
  <c r="F105" i="13"/>
  <c r="O104" i="13"/>
  <c r="O103" i="13" s="1"/>
  <c r="L104" i="13"/>
  <c r="I104" i="13"/>
  <c r="F104" i="13"/>
  <c r="F103" i="13" s="1"/>
  <c r="N103" i="13"/>
  <c r="M103" i="13"/>
  <c r="K103" i="13"/>
  <c r="J103" i="13"/>
  <c r="H103" i="13"/>
  <c r="G103" i="13"/>
  <c r="E103" i="13"/>
  <c r="D103" i="13"/>
  <c r="O102" i="13"/>
  <c r="L102" i="13"/>
  <c r="I102" i="13"/>
  <c r="F102" i="13"/>
  <c r="O101" i="13"/>
  <c r="L101" i="13"/>
  <c r="I101" i="13"/>
  <c r="F101" i="13"/>
  <c r="O100" i="13"/>
  <c r="L100" i="13"/>
  <c r="I100" i="13"/>
  <c r="F100" i="13"/>
  <c r="O99" i="13"/>
  <c r="L99" i="13"/>
  <c r="I99" i="13"/>
  <c r="F99" i="13"/>
  <c r="O98" i="13"/>
  <c r="L98" i="13"/>
  <c r="I98" i="13"/>
  <c r="F98" i="13"/>
  <c r="O97" i="13"/>
  <c r="L97" i="13"/>
  <c r="I97" i="13"/>
  <c r="F97" i="13"/>
  <c r="O96" i="13"/>
  <c r="L96" i="13"/>
  <c r="I96" i="13"/>
  <c r="C96" i="13" s="1"/>
  <c r="F96" i="13"/>
  <c r="N95" i="13"/>
  <c r="M95" i="13"/>
  <c r="L95" i="13"/>
  <c r="K95" i="13"/>
  <c r="J95" i="13"/>
  <c r="H95" i="13"/>
  <c r="G95" i="13"/>
  <c r="E95" i="13"/>
  <c r="D95" i="13"/>
  <c r="O94" i="13"/>
  <c r="L94" i="13"/>
  <c r="I94" i="13"/>
  <c r="F94" i="13"/>
  <c r="O93" i="13"/>
  <c r="L93" i="13"/>
  <c r="I93" i="13"/>
  <c r="F93" i="13"/>
  <c r="O92" i="13"/>
  <c r="L92" i="13"/>
  <c r="I92" i="13"/>
  <c r="F92" i="13"/>
  <c r="O91" i="13"/>
  <c r="L91" i="13"/>
  <c r="I91" i="13"/>
  <c r="F91" i="13"/>
  <c r="O90" i="13"/>
  <c r="L90" i="13"/>
  <c r="I90" i="13"/>
  <c r="I89" i="13" s="1"/>
  <c r="F90" i="13"/>
  <c r="N89" i="13"/>
  <c r="M89" i="13"/>
  <c r="K89" i="13"/>
  <c r="J89" i="13"/>
  <c r="H89" i="13"/>
  <c r="G89" i="13"/>
  <c r="E89" i="13"/>
  <c r="D89" i="13"/>
  <c r="O88" i="13"/>
  <c r="L88" i="13"/>
  <c r="I88" i="13"/>
  <c r="F88" i="13"/>
  <c r="O87" i="13"/>
  <c r="L87" i="13"/>
  <c r="I87" i="13"/>
  <c r="F87" i="13"/>
  <c r="O86" i="13"/>
  <c r="L86" i="13"/>
  <c r="I86" i="13"/>
  <c r="F86" i="13"/>
  <c r="O85" i="13"/>
  <c r="L85" i="13"/>
  <c r="I85" i="13"/>
  <c r="I84" i="13" s="1"/>
  <c r="F85" i="13"/>
  <c r="O84" i="13"/>
  <c r="N84" i="13"/>
  <c r="M84" i="13"/>
  <c r="K84" i="13"/>
  <c r="J84" i="13"/>
  <c r="H84" i="13"/>
  <c r="G84" i="13"/>
  <c r="E84" i="13"/>
  <c r="D84" i="13"/>
  <c r="O82" i="13"/>
  <c r="L82" i="13"/>
  <c r="I82" i="13"/>
  <c r="F82" i="13"/>
  <c r="O81" i="13"/>
  <c r="O80" i="13" s="1"/>
  <c r="L81" i="13"/>
  <c r="I81" i="13"/>
  <c r="I80" i="13" s="1"/>
  <c r="F81" i="13"/>
  <c r="F80" i="13" s="1"/>
  <c r="N80" i="13"/>
  <c r="M80" i="13"/>
  <c r="K80" i="13"/>
  <c r="J80" i="13"/>
  <c r="H80" i="13"/>
  <c r="H76" i="13" s="1"/>
  <c r="G80" i="13"/>
  <c r="E80" i="13"/>
  <c r="D80" i="13"/>
  <c r="O79" i="13"/>
  <c r="L79" i="13"/>
  <c r="I79" i="13"/>
  <c r="F79" i="13"/>
  <c r="O78" i="13"/>
  <c r="L78" i="13"/>
  <c r="L77" i="13" s="1"/>
  <c r="I78" i="13"/>
  <c r="I77" i="13" s="1"/>
  <c r="F78" i="13"/>
  <c r="O77" i="13"/>
  <c r="N77" i="13"/>
  <c r="M77" i="13"/>
  <c r="M76" i="13" s="1"/>
  <c r="K77" i="13"/>
  <c r="K76" i="13" s="1"/>
  <c r="J77" i="13"/>
  <c r="H77" i="13"/>
  <c r="G77" i="13"/>
  <c r="G76" i="13" s="1"/>
  <c r="F77" i="13"/>
  <c r="E77" i="13"/>
  <c r="D77" i="13"/>
  <c r="O74" i="13"/>
  <c r="L74" i="13"/>
  <c r="I74" i="13"/>
  <c r="F74" i="13"/>
  <c r="O73" i="13"/>
  <c r="L73" i="13"/>
  <c r="I73" i="13"/>
  <c r="F73" i="13"/>
  <c r="O72" i="13"/>
  <c r="L72" i="13"/>
  <c r="I72" i="13"/>
  <c r="F72" i="13"/>
  <c r="O71" i="13"/>
  <c r="L71" i="13"/>
  <c r="I71" i="13"/>
  <c r="F71" i="13"/>
  <c r="O70" i="13"/>
  <c r="L70" i="13"/>
  <c r="I70" i="13"/>
  <c r="I69" i="13" s="1"/>
  <c r="F70" i="13"/>
  <c r="F69" i="13" s="1"/>
  <c r="N69" i="13"/>
  <c r="N67" i="13" s="1"/>
  <c r="M69" i="13"/>
  <c r="K69" i="13"/>
  <c r="K67" i="13" s="1"/>
  <c r="J69" i="13"/>
  <c r="J67" i="13" s="1"/>
  <c r="H69" i="13"/>
  <c r="H67" i="13" s="1"/>
  <c r="G69" i="13"/>
  <c r="G67" i="13" s="1"/>
  <c r="E69" i="13"/>
  <c r="E67" i="13" s="1"/>
  <c r="D69" i="13"/>
  <c r="D67" i="13" s="1"/>
  <c r="O68" i="13"/>
  <c r="L68" i="13"/>
  <c r="I68" i="13"/>
  <c r="F68" i="13"/>
  <c r="M67" i="13"/>
  <c r="O66" i="13"/>
  <c r="L66" i="13"/>
  <c r="I66" i="13"/>
  <c r="F66" i="13"/>
  <c r="O65" i="13"/>
  <c r="L65" i="13"/>
  <c r="I65" i="13"/>
  <c r="F65" i="13"/>
  <c r="O64" i="13"/>
  <c r="L64" i="13"/>
  <c r="I64" i="13"/>
  <c r="F64" i="13"/>
  <c r="O63" i="13"/>
  <c r="L63" i="13"/>
  <c r="I63" i="13"/>
  <c r="F63" i="13"/>
  <c r="O62" i="13"/>
  <c r="L62" i="13"/>
  <c r="I62" i="13"/>
  <c r="F62" i="13"/>
  <c r="O61" i="13"/>
  <c r="L61" i="13"/>
  <c r="I61" i="13"/>
  <c r="F61" i="13"/>
  <c r="O60" i="13"/>
  <c r="L60" i="13"/>
  <c r="I60" i="13"/>
  <c r="F60" i="13"/>
  <c r="O59" i="13"/>
  <c r="L59" i="13"/>
  <c r="I59" i="13"/>
  <c r="F59" i="13"/>
  <c r="N58" i="13"/>
  <c r="M58" i="13"/>
  <c r="K58" i="13"/>
  <c r="J58" i="13"/>
  <c r="H58" i="13"/>
  <c r="G58" i="13"/>
  <c r="E58" i="13"/>
  <c r="D58" i="13"/>
  <c r="O57" i="13"/>
  <c r="L57" i="13"/>
  <c r="I57" i="13"/>
  <c r="F57" i="13"/>
  <c r="O56" i="13"/>
  <c r="O55" i="13" s="1"/>
  <c r="L56" i="13"/>
  <c r="I56" i="13"/>
  <c r="F56" i="13"/>
  <c r="F55" i="13" s="1"/>
  <c r="N55" i="13"/>
  <c r="M55" i="13"/>
  <c r="K55" i="13"/>
  <c r="K54" i="13" s="1"/>
  <c r="K53" i="13" s="1"/>
  <c r="J55" i="13"/>
  <c r="I55" i="13"/>
  <c r="H55" i="13"/>
  <c r="G55" i="13"/>
  <c r="E55" i="13"/>
  <c r="E54" i="13" s="1"/>
  <c r="D55" i="13"/>
  <c r="O47" i="13"/>
  <c r="C47" i="13" s="1"/>
  <c r="O46" i="13"/>
  <c r="C46" i="13" s="1"/>
  <c r="N45" i="13"/>
  <c r="M45" i="13"/>
  <c r="L44" i="13"/>
  <c r="L43" i="13" s="1"/>
  <c r="I44" i="13"/>
  <c r="F44" i="13"/>
  <c r="K43" i="13"/>
  <c r="J43" i="13"/>
  <c r="H43" i="13"/>
  <c r="G43" i="13"/>
  <c r="F43" i="13"/>
  <c r="E43" i="13"/>
  <c r="D43" i="13"/>
  <c r="F42" i="13"/>
  <c r="C42" i="13"/>
  <c r="F41" i="13"/>
  <c r="C41" i="13" s="1"/>
  <c r="E41" i="13"/>
  <c r="D41" i="13"/>
  <c r="L40" i="13"/>
  <c r="C40" i="13" s="1"/>
  <c r="L39" i="13"/>
  <c r="C39" i="13" s="1"/>
  <c r="L38" i="13"/>
  <c r="C38" i="13" s="1"/>
  <c r="L37" i="13"/>
  <c r="C37" i="13" s="1"/>
  <c r="K36" i="13"/>
  <c r="J36" i="13"/>
  <c r="L35" i="13"/>
  <c r="C35" i="13" s="1"/>
  <c r="L34" i="13"/>
  <c r="C34" i="13" s="1"/>
  <c r="K33" i="13"/>
  <c r="J33" i="13"/>
  <c r="L32" i="13"/>
  <c r="L31" i="13" s="1"/>
  <c r="K31" i="13"/>
  <c r="J31" i="13"/>
  <c r="C31" i="13"/>
  <c r="L30" i="13"/>
  <c r="C30" i="13" s="1"/>
  <c r="L29" i="13"/>
  <c r="C29" i="13" s="1"/>
  <c r="L28" i="13"/>
  <c r="C28" i="13" s="1"/>
  <c r="K27" i="13"/>
  <c r="J27" i="13"/>
  <c r="F25" i="13"/>
  <c r="C25" i="13" s="1"/>
  <c r="I24" i="13"/>
  <c r="F24" i="13"/>
  <c r="O23" i="13"/>
  <c r="L23" i="13"/>
  <c r="I23" i="13"/>
  <c r="F23" i="13"/>
  <c r="O22" i="13"/>
  <c r="L22" i="13"/>
  <c r="L21" i="13" s="1"/>
  <c r="I22" i="13"/>
  <c r="F22" i="13"/>
  <c r="N21" i="13"/>
  <c r="N292" i="13" s="1"/>
  <c r="N291" i="13" s="1"/>
  <c r="M21" i="13"/>
  <c r="K21" i="13"/>
  <c r="J21" i="13"/>
  <c r="H21" i="13"/>
  <c r="H292" i="13" s="1"/>
  <c r="H291" i="13" s="1"/>
  <c r="G21" i="13"/>
  <c r="G292" i="13" s="1"/>
  <c r="G291" i="13" s="1"/>
  <c r="F21" i="13"/>
  <c r="E21" i="13"/>
  <c r="D21" i="13"/>
  <c r="D292" i="13" s="1"/>
  <c r="M187" i="13" l="1"/>
  <c r="D270" i="13"/>
  <c r="D269" i="13" s="1"/>
  <c r="C149" i="13"/>
  <c r="I166" i="13"/>
  <c r="I165" i="13" s="1"/>
  <c r="C217" i="13"/>
  <c r="F286" i="13"/>
  <c r="F292" i="13" s="1"/>
  <c r="D291" i="13"/>
  <c r="C60" i="13"/>
  <c r="D76" i="13"/>
  <c r="D195" i="13"/>
  <c r="C215" i="13"/>
  <c r="F216" i="13"/>
  <c r="C239" i="13"/>
  <c r="C279" i="13"/>
  <c r="F76" i="13"/>
  <c r="M195" i="13"/>
  <c r="J130" i="13"/>
  <c r="J204" i="13"/>
  <c r="J195" i="13" s="1"/>
  <c r="O216" i="13"/>
  <c r="E292" i="13"/>
  <c r="E291" i="13" s="1"/>
  <c r="J292" i="13"/>
  <c r="G54" i="13"/>
  <c r="G53" i="13" s="1"/>
  <c r="C109" i="13"/>
  <c r="C161" i="13"/>
  <c r="E195" i="13"/>
  <c r="C203" i="13"/>
  <c r="H204" i="13"/>
  <c r="I216" i="13"/>
  <c r="C266" i="13"/>
  <c r="E174" i="13"/>
  <c r="E173" i="13" s="1"/>
  <c r="J291" i="13"/>
  <c r="C24" i="13"/>
  <c r="C32" i="13"/>
  <c r="I58" i="13"/>
  <c r="I54" i="13" s="1"/>
  <c r="I53" i="13" s="1"/>
  <c r="O89" i="13"/>
  <c r="H83" i="13"/>
  <c r="C111" i="13"/>
  <c r="C119" i="13"/>
  <c r="H195" i="13"/>
  <c r="C206" i="13"/>
  <c r="C210" i="13"/>
  <c r="C223" i="13"/>
  <c r="C226" i="13"/>
  <c r="C243" i="13"/>
  <c r="C255" i="13"/>
  <c r="C258" i="13"/>
  <c r="L276" i="13"/>
  <c r="I293" i="13"/>
  <c r="C23" i="13"/>
  <c r="L36" i="13"/>
  <c r="C36" i="13" s="1"/>
  <c r="D54" i="13"/>
  <c r="D53" i="13" s="1"/>
  <c r="N76" i="13"/>
  <c r="E83" i="13"/>
  <c r="C88" i="13"/>
  <c r="C90" i="13"/>
  <c r="C91" i="13"/>
  <c r="C124" i="13"/>
  <c r="C127" i="13"/>
  <c r="D130" i="13"/>
  <c r="C141" i="13"/>
  <c r="C145" i="13"/>
  <c r="C164" i="13"/>
  <c r="O173" i="13"/>
  <c r="C214" i="13"/>
  <c r="N231" i="13"/>
  <c r="N230" i="13" s="1"/>
  <c r="K270" i="13"/>
  <c r="K269" i="13" s="1"/>
  <c r="C274" i="13"/>
  <c r="H270" i="13"/>
  <c r="H269" i="13" s="1"/>
  <c r="I260" i="13"/>
  <c r="N20" i="13"/>
  <c r="O45" i="13"/>
  <c r="C45" i="13" s="1"/>
  <c r="E53" i="13"/>
  <c r="J54" i="13"/>
  <c r="J53" i="13" s="1"/>
  <c r="C56" i="13"/>
  <c r="I67" i="13"/>
  <c r="G83" i="13"/>
  <c r="C100" i="13"/>
  <c r="C102" i="13"/>
  <c r="C104" i="13"/>
  <c r="L116" i="13"/>
  <c r="C132" i="13"/>
  <c r="C133" i="13"/>
  <c r="C156" i="13"/>
  <c r="C157" i="13"/>
  <c r="F160" i="13"/>
  <c r="C169" i="13"/>
  <c r="C172" i="13"/>
  <c r="F174" i="13"/>
  <c r="F173" i="13" s="1"/>
  <c r="C185" i="13"/>
  <c r="F196" i="13"/>
  <c r="C202" i="13"/>
  <c r="C234" i="13"/>
  <c r="C242" i="13"/>
  <c r="L252" i="13"/>
  <c r="L251" i="13" s="1"/>
  <c r="C262" i="13"/>
  <c r="C265" i="13"/>
  <c r="O69" i="13"/>
  <c r="C92" i="13"/>
  <c r="I175" i="13"/>
  <c r="K26" i="13"/>
  <c r="N54" i="13"/>
  <c r="N53" i="13" s="1"/>
  <c r="C65" i="13"/>
  <c r="C70" i="13"/>
  <c r="C71" i="13"/>
  <c r="C82" i="13"/>
  <c r="C94" i="13"/>
  <c r="C97" i="13"/>
  <c r="C108" i="13"/>
  <c r="C118" i="13"/>
  <c r="I122" i="13"/>
  <c r="C137" i="13"/>
  <c r="L151" i="13"/>
  <c r="C154" i="13"/>
  <c r="C155" i="13"/>
  <c r="C162" i="13"/>
  <c r="C163" i="13"/>
  <c r="L166" i="13"/>
  <c r="L165" i="13" s="1"/>
  <c r="N173" i="13"/>
  <c r="H173" i="13"/>
  <c r="I179" i="13"/>
  <c r="I205" i="13"/>
  <c r="C212" i="13"/>
  <c r="C213" i="13"/>
  <c r="C222" i="13"/>
  <c r="K204" i="13"/>
  <c r="K195" i="13" s="1"/>
  <c r="C228" i="13"/>
  <c r="C229" i="13"/>
  <c r="G231" i="13"/>
  <c r="G230" i="13" s="1"/>
  <c r="E259" i="13"/>
  <c r="F264" i="13"/>
  <c r="L270" i="13"/>
  <c r="L269" i="13" s="1"/>
  <c r="C278" i="13"/>
  <c r="C295" i="13"/>
  <c r="L293" i="13"/>
  <c r="I95" i="13"/>
  <c r="D83" i="13"/>
  <c r="C22" i="13"/>
  <c r="O21" i="13"/>
  <c r="O292" i="13" s="1"/>
  <c r="L27" i="13"/>
  <c r="C27" i="13" s="1"/>
  <c r="J26" i="13"/>
  <c r="J20" i="13" s="1"/>
  <c r="H54" i="13"/>
  <c r="M54" i="13"/>
  <c r="M53" i="13" s="1"/>
  <c r="M52" i="13" s="1"/>
  <c r="C59" i="13"/>
  <c r="C64" i="13"/>
  <c r="E76" i="13"/>
  <c r="J76" i="13"/>
  <c r="O76" i="13"/>
  <c r="C101" i="13"/>
  <c r="I103" i="13"/>
  <c r="C110" i="13"/>
  <c r="C120" i="13"/>
  <c r="C125" i="13"/>
  <c r="E130" i="13"/>
  <c r="K130" i="13"/>
  <c r="C148" i="13"/>
  <c r="O144" i="13"/>
  <c r="C168" i="13"/>
  <c r="F187" i="13"/>
  <c r="K187" i="13"/>
  <c r="D187" i="13"/>
  <c r="C224" i="13"/>
  <c r="C225" i="13"/>
  <c r="G204" i="13"/>
  <c r="G195" i="13" s="1"/>
  <c r="M231" i="13"/>
  <c r="J231" i="13"/>
  <c r="I252" i="13"/>
  <c r="I251" i="13" s="1"/>
  <c r="C256" i="13"/>
  <c r="C257" i="13"/>
  <c r="F260" i="13"/>
  <c r="J259" i="13"/>
  <c r="C261" i="13"/>
  <c r="I264" i="13"/>
  <c r="C271" i="13"/>
  <c r="M270" i="13"/>
  <c r="M269" i="13" s="1"/>
  <c r="I276" i="13"/>
  <c r="I270" i="13" s="1"/>
  <c r="I269" i="13" s="1"/>
  <c r="O293" i="13"/>
  <c r="M83" i="13"/>
  <c r="M75" i="13" s="1"/>
  <c r="N130" i="13"/>
  <c r="F20" i="13"/>
  <c r="G20" i="13"/>
  <c r="K292" i="13"/>
  <c r="K291" i="13" s="1"/>
  <c r="I21" i="13"/>
  <c r="C21" i="13" s="1"/>
  <c r="D20" i="13"/>
  <c r="H20" i="13"/>
  <c r="C57" i="13"/>
  <c r="C62" i="13"/>
  <c r="C63" i="13"/>
  <c r="C68" i="13"/>
  <c r="C73" i="13"/>
  <c r="C79" i="13"/>
  <c r="K83" i="13"/>
  <c r="C93" i="13"/>
  <c r="F95" i="13"/>
  <c r="C98" i="13"/>
  <c r="C99" i="13"/>
  <c r="C105" i="13"/>
  <c r="C121" i="13"/>
  <c r="I131" i="13"/>
  <c r="I130" i="13" s="1"/>
  <c r="C140" i="13"/>
  <c r="I144" i="13"/>
  <c r="C150" i="13"/>
  <c r="I151" i="13"/>
  <c r="C170" i="13"/>
  <c r="C171" i="13"/>
  <c r="K174" i="13"/>
  <c r="K173" i="13" s="1"/>
  <c r="C180" i="13"/>
  <c r="I187" i="13"/>
  <c r="H187" i="13"/>
  <c r="N204" i="13"/>
  <c r="N195" i="13" s="1"/>
  <c r="E231" i="13"/>
  <c r="E230" i="13" s="1"/>
  <c r="K231" i="13"/>
  <c r="C236" i="13"/>
  <c r="C237" i="13"/>
  <c r="C250" i="13"/>
  <c r="N270" i="13"/>
  <c r="N269" i="13" s="1"/>
  <c r="C275" i="13"/>
  <c r="F293" i="13"/>
  <c r="C298" i="13"/>
  <c r="K20" i="13"/>
  <c r="L33" i="13"/>
  <c r="C33" i="13" s="1"/>
  <c r="C72" i="13"/>
  <c r="F151" i="13"/>
  <c r="C152" i="13"/>
  <c r="L188" i="13"/>
  <c r="C189" i="13"/>
  <c r="C200" i="13"/>
  <c r="I198" i="13"/>
  <c r="C301" i="13"/>
  <c r="O20" i="13"/>
  <c r="O58" i="13"/>
  <c r="O54" i="13" s="1"/>
  <c r="F67" i="13"/>
  <c r="N83" i="13"/>
  <c r="O187" i="13"/>
  <c r="C193" i="13"/>
  <c r="C247" i="13"/>
  <c r="L246" i="13"/>
  <c r="L231" i="13" s="1"/>
  <c r="M20" i="13"/>
  <c r="M292" i="13"/>
  <c r="M291" i="13" s="1"/>
  <c r="L69" i="13"/>
  <c r="L67" i="13" s="1"/>
  <c r="C74" i="13"/>
  <c r="J83" i="13"/>
  <c r="C115" i="13"/>
  <c r="F112" i="13"/>
  <c r="C160" i="13"/>
  <c r="O67" i="13"/>
  <c r="C117" i="13"/>
  <c r="C85" i="13"/>
  <c r="L84" i="13"/>
  <c r="C177" i="13"/>
  <c r="L175" i="13"/>
  <c r="C241" i="13"/>
  <c r="F238" i="13"/>
  <c r="L292" i="13"/>
  <c r="F58" i="13"/>
  <c r="L58" i="13"/>
  <c r="C66" i="13"/>
  <c r="C78" i="13"/>
  <c r="F89" i="13"/>
  <c r="C89" i="13" s="1"/>
  <c r="C181" i="13"/>
  <c r="L179" i="13"/>
  <c r="C192" i="13"/>
  <c r="F259" i="13"/>
  <c r="E20" i="13"/>
  <c r="C44" i="13"/>
  <c r="I43" i="13"/>
  <c r="C43" i="13" s="1"/>
  <c r="H53" i="13"/>
  <c r="L55" i="13"/>
  <c r="L54" i="13" s="1"/>
  <c r="L53" i="13" s="1"/>
  <c r="C61" i="13"/>
  <c r="C77" i="13"/>
  <c r="I76" i="13"/>
  <c r="C81" i="13"/>
  <c r="L80" i="13"/>
  <c r="C80" i="13" s="1"/>
  <c r="C86" i="13"/>
  <c r="C87" i="13"/>
  <c r="F84" i="13"/>
  <c r="L89" i="13"/>
  <c r="O95" i="13"/>
  <c r="L103" i="13"/>
  <c r="C103" i="13" s="1"/>
  <c r="C107" i="13"/>
  <c r="I112" i="13"/>
  <c r="C113" i="13"/>
  <c r="C123" i="13"/>
  <c r="F122" i="13"/>
  <c r="C128" i="13"/>
  <c r="K230" i="13"/>
  <c r="G130" i="13"/>
  <c r="G75" i="13" s="1"/>
  <c r="G187" i="13"/>
  <c r="C235" i="13"/>
  <c r="C106" i="13"/>
  <c r="I116" i="13"/>
  <c r="C126" i="13"/>
  <c r="H130" i="13"/>
  <c r="L131" i="13"/>
  <c r="F131" i="13"/>
  <c r="L136" i="13"/>
  <c r="L144" i="13"/>
  <c r="F166" i="13"/>
  <c r="C167" i="13"/>
  <c r="D173" i="13"/>
  <c r="C178" i="13"/>
  <c r="C182" i="13"/>
  <c r="C183" i="13"/>
  <c r="L184" i="13"/>
  <c r="C184" i="13" s="1"/>
  <c r="C190" i="13"/>
  <c r="I196" i="13"/>
  <c r="O196" i="13"/>
  <c r="C207" i="13"/>
  <c r="L205" i="13"/>
  <c r="C220" i="13"/>
  <c r="C244" i="13"/>
  <c r="C254" i="13"/>
  <c r="F252" i="13"/>
  <c r="O264" i="13"/>
  <c r="L264" i="13"/>
  <c r="C267" i="13"/>
  <c r="C277" i="13"/>
  <c r="C282" i="13"/>
  <c r="C288" i="13"/>
  <c r="C179" i="13"/>
  <c r="C199" i="13"/>
  <c r="L198" i="13"/>
  <c r="L196" i="13" s="1"/>
  <c r="C227" i="13"/>
  <c r="C114" i="13"/>
  <c r="F116" i="13"/>
  <c r="O122" i="13"/>
  <c r="C129" i="13"/>
  <c r="C134" i="13"/>
  <c r="C135" i="13"/>
  <c r="C138" i="13"/>
  <c r="C139" i="13"/>
  <c r="F136" i="13"/>
  <c r="C142" i="13"/>
  <c r="C143" i="13"/>
  <c r="C146" i="13"/>
  <c r="C147" i="13"/>
  <c r="F144" i="13"/>
  <c r="O151" i="13"/>
  <c r="C158" i="13"/>
  <c r="C159" i="13"/>
  <c r="C186" i="13"/>
  <c r="C191" i="13"/>
  <c r="O205" i="13"/>
  <c r="O204" i="13" s="1"/>
  <c r="L216" i="13"/>
  <c r="C219" i="13"/>
  <c r="O238" i="13"/>
  <c r="O231" i="13" s="1"/>
  <c r="C248" i="13"/>
  <c r="I246" i="13"/>
  <c r="O260" i="13"/>
  <c r="L260" i="13"/>
  <c r="C263" i="13"/>
  <c r="C273" i="13"/>
  <c r="F272" i="13"/>
  <c r="C281" i="13"/>
  <c r="C284" i="13"/>
  <c r="F283" i="13"/>
  <c r="C283" i="13" s="1"/>
  <c r="C286" i="13"/>
  <c r="C197" i="13"/>
  <c r="F205" i="13"/>
  <c r="H231" i="13"/>
  <c r="H230" i="13" s="1"/>
  <c r="C233" i="13"/>
  <c r="C240" i="13"/>
  <c r="I238" i="13"/>
  <c r="I231" i="13" s="1"/>
  <c r="E270" i="13"/>
  <c r="E269" i="13" s="1"/>
  <c r="C280" i="13"/>
  <c r="C296" i="13"/>
  <c r="C297" i="13"/>
  <c r="C201" i="13"/>
  <c r="C208" i="13"/>
  <c r="C209" i="13"/>
  <c r="C221" i="13"/>
  <c r="C232" i="13"/>
  <c r="D231" i="13"/>
  <c r="D230" i="13" s="1"/>
  <c r="D194" i="13" s="1"/>
  <c r="M230" i="13"/>
  <c r="C245" i="13"/>
  <c r="C249" i="13"/>
  <c r="F246" i="13"/>
  <c r="C253" i="13"/>
  <c r="O252" i="13"/>
  <c r="O251" i="13" s="1"/>
  <c r="C268" i="13"/>
  <c r="J270" i="13"/>
  <c r="J269" i="13" s="1"/>
  <c r="O272" i="13"/>
  <c r="O276" i="13"/>
  <c r="C285" i="13"/>
  <c r="O270" i="13" l="1"/>
  <c r="O269" i="13" s="1"/>
  <c r="N75" i="13"/>
  <c r="C246" i="13"/>
  <c r="O259" i="13"/>
  <c r="O230" i="13" s="1"/>
  <c r="H75" i="13"/>
  <c r="C95" i="13"/>
  <c r="L291" i="13"/>
  <c r="L259" i="13"/>
  <c r="I204" i="13"/>
  <c r="C216" i="13"/>
  <c r="J75" i="13"/>
  <c r="J52" i="13" s="1"/>
  <c r="C293" i="13"/>
  <c r="D75" i="13"/>
  <c r="G289" i="13"/>
  <c r="I259" i="13"/>
  <c r="C259" i="13" s="1"/>
  <c r="H194" i="13"/>
  <c r="O130" i="13"/>
  <c r="C264" i="13"/>
  <c r="N194" i="13"/>
  <c r="K75" i="13"/>
  <c r="K52" i="13" s="1"/>
  <c r="O291" i="13"/>
  <c r="I174" i="13"/>
  <c r="I173" i="13" s="1"/>
  <c r="C144" i="13"/>
  <c r="C116" i="13"/>
  <c r="O53" i="13"/>
  <c r="N52" i="13"/>
  <c r="N51" i="13" s="1"/>
  <c r="E289" i="13"/>
  <c r="I20" i="13"/>
  <c r="L76" i="13"/>
  <c r="C76" i="13" s="1"/>
  <c r="G194" i="13"/>
  <c r="C276" i="13"/>
  <c r="N289" i="13"/>
  <c r="L26" i="13"/>
  <c r="C26" i="13" s="1"/>
  <c r="I292" i="13"/>
  <c r="I291" i="13" s="1"/>
  <c r="J230" i="13"/>
  <c r="E75" i="13"/>
  <c r="E52" i="13" s="1"/>
  <c r="I83" i="13"/>
  <c r="I75" i="13" s="1"/>
  <c r="I52" i="13" s="1"/>
  <c r="G52" i="13"/>
  <c r="G51" i="13" s="1"/>
  <c r="G290" i="13" s="1"/>
  <c r="C151" i="13"/>
  <c r="M289" i="13"/>
  <c r="I230" i="13"/>
  <c r="C175" i="13"/>
  <c r="I195" i="13"/>
  <c r="K194" i="13"/>
  <c r="D52" i="13"/>
  <c r="D51" i="13" s="1"/>
  <c r="D290" i="13" s="1"/>
  <c r="G50" i="13"/>
  <c r="D289" i="13"/>
  <c r="C136" i="13"/>
  <c r="C196" i="13"/>
  <c r="C252" i="13"/>
  <c r="F251" i="13"/>
  <c r="C251" i="13" s="1"/>
  <c r="L230" i="13"/>
  <c r="O195" i="13"/>
  <c r="C131" i="13"/>
  <c r="F130" i="13"/>
  <c r="H52" i="13"/>
  <c r="H51" i="13" s="1"/>
  <c r="O83" i="13"/>
  <c r="O75" i="13" s="1"/>
  <c r="L174" i="13"/>
  <c r="E194" i="13"/>
  <c r="E51" i="13" s="1"/>
  <c r="C112" i="13"/>
  <c r="C69" i="13"/>
  <c r="C205" i="13"/>
  <c r="F204" i="13"/>
  <c r="H289" i="13"/>
  <c r="M194" i="13"/>
  <c r="M51" i="13" s="1"/>
  <c r="C166" i="13"/>
  <c r="F165" i="13"/>
  <c r="C165" i="13" s="1"/>
  <c r="L130" i="13"/>
  <c r="C122" i="13"/>
  <c r="C58" i="13"/>
  <c r="F54" i="13"/>
  <c r="F291" i="13"/>
  <c r="C198" i="13"/>
  <c r="L187" i="13"/>
  <c r="C187" i="13" s="1"/>
  <c r="C188" i="13"/>
  <c r="F270" i="13"/>
  <c r="C272" i="13"/>
  <c r="L204" i="13"/>
  <c r="L195" i="13" s="1"/>
  <c r="F83" i="13"/>
  <c r="C84" i="13"/>
  <c r="C55" i="13"/>
  <c r="C260" i="13"/>
  <c r="C238" i="13"/>
  <c r="F231" i="13"/>
  <c r="L83" i="13"/>
  <c r="C67" i="13"/>
  <c r="K289" i="13" l="1"/>
  <c r="C291" i="13"/>
  <c r="L20" i="13"/>
  <c r="C20" i="13" s="1"/>
  <c r="O52" i="13"/>
  <c r="O51" i="13" s="1"/>
  <c r="O194" i="13"/>
  <c r="J289" i="13"/>
  <c r="K51" i="13"/>
  <c r="C292" i="13"/>
  <c r="D50" i="13"/>
  <c r="I194" i="13"/>
  <c r="I51" i="13" s="1"/>
  <c r="J194" i="13"/>
  <c r="J51" i="13" s="1"/>
  <c r="J50" i="13" s="1"/>
  <c r="L194" i="13"/>
  <c r="L75" i="13"/>
  <c r="M50" i="13"/>
  <c r="M290" i="13"/>
  <c r="J290" i="13"/>
  <c r="C54" i="13"/>
  <c r="F53" i="13"/>
  <c r="F230" i="13"/>
  <c r="C230" i="13" s="1"/>
  <c r="C231" i="13"/>
  <c r="F269" i="13"/>
  <c r="C270" i="13"/>
  <c r="L173" i="13"/>
  <c r="C173" i="13" s="1"/>
  <c r="C174" i="13"/>
  <c r="C130" i="13"/>
  <c r="O289" i="13"/>
  <c r="L289" i="13"/>
  <c r="C83" i="13"/>
  <c r="F75" i="13"/>
  <c r="C204" i="13"/>
  <c r="F195" i="13"/>
  <c r="I289" i="13"/>
  <c r="E290" i="13"/>
  <c r="E50" i="13"/>
  <c r="H290" i="13"/>
  <c r="H50" i="13"/>
  <c r="N50" i="13"/>
  <c r="N290" i="13"/>
  <c r="O50" i="13" l="1"/>
  <c r="O290" i="13"/>
  <c r="I290" i="13"/>
  <c r="I50" i="13"/>
  <c r="K50" i="13"/>
  <c r="K290" i="13"/>
  <c r="C75" i="13"/>
  <c r="F194" i="13"/>
  <c r="C194" i="13" s="1"/>
  <c r="C195" i="13"/>
  <c r="L52" i="13"/>
  <c r="L51" i="13" s="1"/>
  <c r="C269" i="13"/>
  <c r="F289" i="13"/>
  <c r="C289" i="13" s="1"/>
  <c r="F52" i="13"/>
  <c r="C53" i="13"/>
  <c r="L50" i="13" l="1"/>
  <c r="L290" i="13"/>
  <c r="F51" i="13"/>
  <c r="C52" i="13"/>
  <c r="F290" i="13" l="1"/>
  <c r="C290" i="13" s="1"/>
  <c r="C51" i="13"/>
  <c r="F50" i="13"/>
  <c r="C50" i="13" s="1"/>
  <c r="O301" i="12" l="1"/>
  <c r="L301" i="12"/>
  <c r="I301" i="12"/>
  <c r="F301" i="12"/>
  <c r="O300" i="12"/>
  <c r="L300" i="12"/>
  <c r="I300" i="12"/>
  <c r="F300" i="12"/>
  <c r="C300" i="12" s="1"/>
  <c r="O299" i="12"/>
  <c r="L299" i="12"/>
  <c r="I299" i="12"/>
  <c r="F299" i="12"/>
  <c r="C299" i="12" s="1"/>
  <c r="O298" i="12"/>
  <c r="L298" i="12"/>
  <c r="I298" i="12"/>
  <c r="F298" i="12"/>
  <c r="C298" i="12" s="1"/>
  <c r="O297" i="12"/>
  <c r="L297" i="12"/>
  <c r="I297" i="12"/>
  <c r="F297" i="12"/>
  <c r="O296" i="12"/>
  <c r="L296" i="12"/>
  <c r="I296" i="12"/>
  <c r="F296" i="12"/>
  <c r="O295" i="12"/>
  <c r="L295" i="12"/>
  <c r="I295" i="12"/>
  <c r="F295" i="12"/>
  <c r="O294" i="12"/>
  <c r="L294" i="12"/>
  <c r="I294" i="12"/>
  <c r="F294" i="12"/>
  <c r="N293" i="12"/>
  <c r="M293" i="12"/>
  <c r="K293" i="12"/>
  <c r="J293" i="12"/>
  <c r="H293" i="12"/>
  <c r="G293" i="12"/>
  <c r="E293" i="12"/>
  <c r="D293" i="12"/>
  <c r="O288" i="12"/>
  <c r="L288" i="12"/>
  <c r="I288" i="12"/>
  <c r="F288" i="12"/>
  <c r="O287" i="12"/>
  <c r="L287" i="12"/>
  <c r="L286" i="12" s="1"/>
  <c r="I287" i="12"/>
  <c r="F287" i="12"/>
  <c r="O286" i="12"/>
  <c r="N286" i="12"/>
  <c r="M286" i="12"/>
  <c r="K286" i="12"/>
  <c r="J286" i="12"/>
  <c r="H286" i="12"/>
  <c r="G286" i="12"/>
  <c r="F286" i="12"/>
  <c r="E286" i="12"/>
  <c r="D286" i="12"/>
  <c r="O285" i="12"/>
  <c r="O284" i="12" s="1"/>
  <c r="O283" i="12" s="1"/>
  <c r="L285" i="12"/>
  <c r="L284" i="12" s="1"/>
  <c r="L283" i="12" s="1"/>
  <c r="I285" i="12"/>
  <c r="I284" i="12" s="1"/>
  <c r="I283" i="12" s="1"/>
  <c r="F285" i="12"/>
  <c r="N284" i="12"/>
  <c r="N283" i="12" s="1"/>
  <c r="M284" i="12"/>
  <c r="M283" i="12" s="1"/>
  <c r="K284" i="12"/>
  <c r="K283" i="12" s="1"/>
  <c r="J284" i="12"/>
  <c r="J283" i="12" s="1"/>
  <c r="H284" i="12"/>
  <c r="G284" i="12"/>
  <c r="G283" i="12" s="1"/>
  <c r="E284" i="12"/>
  <c r="E283" i="12" s="1"/>
  <c r="D284" i="12"/>
  <c r="D283" i="12" s="1"/>
  <c r="H283" i="12"/>
  <c r="O282" i="12"/>
  <c r="O281" i="12" s="1"/>
  <c r="L282" i="12"/>
  <c r="I282" i="12"/>
  <c r="I281" i="12" s="1"/>
  <c r="F282" i="12"/>
  <c r="N281" i="12"/>
  <c r="M281" i="12"/>
  <c r="L281" i="12"/>
  <c r="K281" i="12"/>
  <c r="J281" i="12"/>
  <c r="H281" i="12"/>
  <c r="G281" i="12"/>
  <c r="E281" i="12"/>
  <c r="D281" i="12"/>
  <c r="O280" i="12"/>
  <c r="L280" i="12"/>
  <c r="I280" i="12"/>
  <c r="F280" i="12"/>
  <c r="O279" i="12"/>
  <c r="L279" i="12"/>
  <c r="I279" i="12"/>
  <c r="F279" i="12"/>
  <c r="O278" i="12"/>
  <c r="L278" i="12"/>
  <c r="I278" i="12"/>
  <c r="F278" i="12"/>
  <c r="O277" i="12"/>
  <c r="L277" i="12"/>
  <c r="I277" i="12"/>
  <c r="I276" i="12" s="1"/>
  <c r="F277" i="12"/>
  <c r="N276" i="12"/>
  <c r="M276" i="12"/>
  <c r="K276" i="12"/>
  <c r="J276" i="12"/>
  <c r="H276" i="12"/>
  <c r="G276" i="12"/>
  <c r="E276" i="12"/>
  <c r="D276" i="12"/>
  <c r="O275" i="12"/>
  <c r="L275" i="12"/>
  <c r="I275" i="12"/>
  <c r="F275" i="12"/>
  <c r="O274" i="12"/>
  <c r="L274" i="12"/>
  <c r="I274" i="12"/>
  <c r="F274" i="12"/>
  <c r="C274" i="12" s="1"/>
  <c r="O273" i="12"/>
  <c r="L273" i="12"/>
  <c r="L272" i="12" s="1"/>
  <c r="I273" i="12"/>
  <c r="I272" i="12" s="1"/>
  <c r="F273" i="12"/>
  <c r="N272" i="12"/>
  <c r="M272" i="12"/>
  <c r="M270" i="12" s="1"/>
  <c r="K272" i="12"/>
  <c r="K270" i="12" s="1"/>
  <c r="K269" i="12" s="1"/>
  <c r="J272" i="12"/>
  <c r="H272" i="12"/>
  <c r="G272" i="12"/>
  <c r="G270" i="12" s="1"/>
  <c r="E272" i="12"/>
  <c r="D272" i="12"/>
  <c r="D270" i="12" s="1"/>
  <c r="D269" i="12" s="1"/>
  <c r="O271" i="12"/>
  <c r="L271" i="12"/>
  <c r="I271" i="12"/>
  <c r="F271" i="12"/>
  <c r="O268" i="12"/>
  <c r="L268" i="12"/>
  <c r="I268" i="12"/>
  <c r="F268" i="12"/>
  <c r="O267" i="12"/>
  <c r="L267" i="12"/>
  <c r="I267" i="12"/>
  <c r="F267" i="12"/>
  <c r="O266" i="12"/>
  <c r="L266" i="12"/>
  <c r="I266" i="12"/>
  <c r="F266" i="12"/>
  <c r="O265" i="12"/>
  <c r="L265" i="12"/>
  <c r="I265" i="12"/>
  <c r="F265" i="12"/>
  <c r="N264" i="12"/>
  <c r="M264" i="12"/>
  <c r="K264" i="12"/>
  <c r="J264" i="12"/>
  <c r="H264" i="12"/>
  <c r="G264" i="12"/>
  <c r="E264" i="12"/>
  <c r="D264" i="12"/>
  <c r="O263" i="12"/>
  <c r="L263" i="12"/>
  <c r="I263" i="12"/>
  <c r="F263" i="12"/>
  <c r="O262" i="12"/>
  <c r="L262" i="12"/>
  <c r="I262" i="12"/>
  <c r="F262" i="12"/>
  <c r="O261" i="12"/>
  <c r="L261" i="12"/>
  <c r="I261" i="12"/>
  <c r="F261" i="12"/>
  <c r="N260" i="12"/>
  <c r="M260" i="12"/>
  <c r="K260" i="12"/>
  <c r="K259" i="12" s="1"/>
  <c r="J260" i="12"/>
  <c r="H260" i="12"/>
  <c r="H259" i="12" s="1"/>
  <c r="G260" i="12"/>
  <c r="G259" i="12" s="1"/>
  <c r="E260" i="12"/>
  <c r="D260" i="12"/>
  <c r="N259" i="12"/>
  <c r="J259" i="12"/>
  <c r="D259" i="12"/>
  <c r="O258" i="12"/>
  <c r="L258" i="12"/>
  <c r="I258" i="12"/>
  <c r="C258" i="12" s="1"/>
  <c r="F258" i="12"/>
  <c r="O257" i="12"/>
  <c r="L257" i="12"/>
  <c r="I257" i="12"/>
  <c r="F257" i="12"/>
  <c r="O256" i="12"/>
  <c r="L256" i="12"/>
  <c r="I256" i="12"/>
  <c r="F256" i="12"/>
  <c r="O255" i="12"/>
  <c r="L255" i="12"/>
  <c r="I255" i="12"/>
  <c r="F255" i="12"/>
  <c r="O254" i="12"/>
  <c r="L254" i="12"/>
  <c r="I254" i="12"/>
  <c r="F254" i="12"/>
  <c r="O253" i="12"/>
  <c r="L253" i="12"/>
  <c r="I253" i="12"/>
  <c r="F253" i="12"/>
  <c r="N252" i="12"/>
  <c r="M252" i="12"/>
  <c r="M251" i="12" s="1"/>
  <c r="K252" i="12"/>
  <c r="K251" i="12" s="1"/>
  <c r="J252" i="12"/>
  <c r="H252" i="12"/>
  <c r="H251" i="12" s="1"/>
  <c r="G252" i="12"/>
  <c r="G251" i="12" s="1"/>
  <c r="E252" i="12"/>
  <c r="E251" i="12" s="1"/>
  <c r="D252" i="12"/>
  <c r="N251" i="12"/>
  <c r="J251" i="12"/>
  <c r="D251" i="12"/>
  <c r="O250" i="12"/>
  <c r="L250" i="12"/>
  <c r="I250" i="12"/>
  <c r="F250" i="12"/>
  <c r="O249" i="12"/>
  <c r="L249" i="12"/>
  <c r="I249" i="12"/>
  <c r="F249" i="12"/>
  <c r="O248" i="12"/>
  <c r="L248" i="12"/>
  <c r="I248" i="12"/>
  <c r="F248" i="12"/>
  <c r="O247" i="12"/>
  <c r="L247" i="12"/>
  <c r="L246" i="12" s="1"/>
  <c r="I247" i="12"/>
  <c r="F247" i="12"/>
  <c r="N246" i="12"/>
  <c r="M246" i="12"/>
  <c r="K246" i="12"/>
  <c r="J246" i="12"/>
  <c r="H246" i="12"/>
  <c r="G246" i="12"/>
  <c r="E246" i="12"/>
  <c r="D246" i="12"/>
  <c r="O245" i="12"/>
  <c r="L245" i="12"/>
  <c r="I245" i="12"/>
  <c r="F245" i="12"/>
  <c r="O244" i="12"/>
  <c r="L244" i="12"/>
  <c r="I244" i="12"/>
  <c r="F244" i="12"/>
  <c r="O243" i="12"/>
  <c r="L243" i="12"/>
  <c r="I243" i="12"/>
  <c r="F243" i="12"/>
  <c r="O242" i="12"/>
  <c r="L242" i="12"/>
  <c r="I242" i="12"/>
  <c r="F242" i="12"/>
  <c r="O241" i="12"/>
  <c r="L241" i="12"/>
  <c r="I241" i="12"/>
  <c r="F241" i="12"/>
  <c r="O240" i="12"/>
  <c r="L240" i="12"/>
  <c r="I240" i="12"/>
  <c r="F240" i="12"/>
  <c r="O239" i="12"/>
  <c r="L239" i="12"/>
  <c r="I239" i="12"/>
  <c r="F239" i="12"/>
  <c r="N238" i="12"/>
  <c r="M238" i="12"/>
  <c r="K238" i="12"/>
  <c r="J238" i="12"/>
  <c r="H238" i="12"/>
  <c r="G238" i="12"/>
  <c r="E238" i="12"/>
  <c r="D238" i="12"/>
  <c r="O237" i="12"/>
  <c r="L237" i="12"/>
  <c r="I237" i="12"/>
  <c r="F237" i="12"/>
  <c r="O236" i="12"/>
  <c r="L236" i="12"/>
  <c r="L235" i="12" s="1"/>
  <c r="I236" i="12"/>
  <c r="I235" i="12" s="1"/>
  <c r="F236" i="12"/>
  <c r="O235" i="12"/>
  <c r="N235" i="12"/>
  <c r="M235" i="12"/>
  <c r="K235" i="12"/>
  <c r="J235" i="12"/>
  <c r="H235" i="12"/>
  <c r="G235" i="12"/>
  <c r="F235" i="12"/>
  <c r="E235" i="12"/>
  <c r="D235" i="12"/>
  <c r="O234" i="12"/>
  <c r="O233" i="12" s="1"/>
  <c r="L234" i="12"/>
  <c r="L233" i="12" s="1"/>
  <c r="I234" i="12"/>
  <c r="I233" i="12" s="1"/>
  <c r="F234" i="12"/>
  <c r="N233" i="12"/>
  <c r="M233" i="12"/>
  <c r="K233" i="12"/>
  <c r="J233" i="12"/>
  <c r="H233" i="12"/>
  <c r="G233" i="12"/>
  <c r="F233" i="12"/>
  <c r="E233" i="12"/>
  <c r="D233" i="12"/>
  <c r="O232" i="12"/>
  <c r="L232" i="12"/>
  <c r="I232" i="12"/>
  <c r="F232" i="12"/>
  <c r="J231" i="12"/>
  <c r="O229" i="12"/>
  <c r="L229" i="12"/>
  <c r="I229" i="12"/>
  <c r="F229" i="12"/>
  <c r="O228" i="12"/>
  <c r="L228" i="12"/>
  <c r="L227" i="12" s="1"/>
  <c r="I228" i="12"/>
  <c r="I227" i="12" s="1"/>
  <c r="F228" i="12"/>
  <c r="F227" i="12" s="1"/>
  <c r="C227" i="12" s="1"/>
  <c r="O227" i="12"/>
  <c r="N227" i="12"/>
  <c r="M227" i="12"/>
  <c r="K227" i="12"/>
  <c r="J227" i="12"/>
  <c r="H227" i="12"/>
  <c r="G227" i="12"/>
  <c r="E227" i="12"/>
  <c r="D227" i="12"/>
  <c r="O226" i="12"/>
  <c r="L226" i="12"/>
  <c r="I226" i="12"/>
  <c r="C226" i="12" s="1"/>
  <c r="F226" i="12"/>
  <c r="O225" i="12"/>
  <c r="L225" i="12"/>
  <c r="I225" i="12"/>
  <c r="F225" i="12"/>
  <c r="O224" i="12"/>
  <c r="L224" i="12"/>
  <c r="I224" i="12"/>
  <c r="F224" i="12"/>
  <c r="O223" i="12"/>
  <c r="L223" i="12"/>
  <c r="I223" i="12"/>
  <c r="F223" i="12"/>
  <c r="O222" i="12"/>
  <c r="L222" i="12"/>
  <c r="I222" i="12"/>
  <c r="F222" i="12"/>
  <c r="O221" i="12"/>
  <c r="L221" i="12"/>
  <c r="I221" i="12"/>
  <c r="F221" i="12"/>
  <c r="O220" i="12"/>
  <c r="L220" i="12"/>
  <c r="I220" i="12"/>
  <c r="F220" i="12"/>
  <c r="O219" i="12"/>
  <c r="L219" i="12"/>
  <c r="I219" i="12"/>
  <c r="F219" i="12"/>
  <c r="O218" i="12"/>
  <c r="L218" i="12"/>
  <c r="I218" i="12"/>
  <c r="C218" i="12" s="1"/>
  <c r="F218" i="12"/>
  <c r="O217" i="12"/>
  <c r="L217" i="12"/>
  <c r="I217" i="12"/>
  <c r="F217" i="12"/>
  <c r="N216" i="12"/>
  <c r="M216" i="12"/>
  <c r="K216" i="12"/>
  <c r="J216" i="12"/>
  <c r="H216" i="12"/>
  <c r="G216" i="12"/>
  <c r="E216" i="12"/>
  <c r="D216" i="12"/>
  <c r="O215" i="12"/>
  <c r="L215" i="12"/>
  <c r="I215" i="12"/>
  <c r="F215" i="12"/>
  <c r="O214" i="12"/>
  <c r="L214" i="12"/>
  <c r="I214" i="12"/>
  <c r="F214" i="12"/>
  <c r="O213" i="12"/>
  <c r="L213" i="12"/>
  <c r="I213" i="12"/>
  <c r="F213" i="12"/>
  <c r="O212" i="12"/>
  <c r="L212" i="12"/>
  <c r="I212" i="12"/>
  <c r="F212" i="12"/>
  <c r="O211" i="12"/>
  <c r="L211" i="12"/>
  <c r="I211" i="12"/>
  <c r="F211" i="12"/>
  <c r="O210" i="12"/>
  <c r="L210" i="12"/>
  <c r="I210" i="12"/>
  <c r="F210" i="12"/>
  <c r="O209" i="12"/>
  <c r="L209" i="12"/>
  <c r="I209" i="12"/>
  <c r="F209" i="12"/>
  <c r="O208" i="12"/>
  <c r="L208" i="12"/>
  <c r="I208" i="12"/>
  <c r="F208" i="12"/>
  <c r="O207" i="12"/>
  <c r="L207" i="12"/>
  <c r="I207" i="12"/>
  <c r="F207" i="12"/>
  <c r="O206" i="12"/>
  <c r="L206" i="12"/>
  <c r="I206" i="12"/>
  <c r="F206" i="12"/>
  <c r="N205" i="12"/>
  <c r="M205" i="12"/>
  <c r="K205" i="12"/>
  <c r="K204" i="12" s="1"/>
  <c r="J205" i="12"/>
  <c r="H205" i="12"/>
  <c r="G205" i="12"/>
  <c r="E205" i="12"/>
  <c r="D205" i="12"/>
  <c r="O203" i="12"/>
  <c r="L203" i="12"/>
  <c r="I203" i="12"/>
  <c r="F203" i="12"/>
  <c r="O202" i="12"/>
  <c r="L202" i="12"/>
  <c r="I202" i="12"/>
  <c r="F202" i="12"/>
  <c r="O201" i="12"/>
  <c r="L201" i="12"/>
  <c r="I201" i="12"/>
  <c r="F201" i="12"/>
  <c r="O200" i="12"/>
  <c r="L200" i="12"/>
  <c r="I200" i="12"/>
  <c r="F200" i="12"/>
  <c r="O199" i="12"/>
  <c r="O198" i="12" s="1"/>
  <c r="L199" i="12"/>
  <c r="L198" i="12" s="1"/>
  <c r="I199" i="12"/>
  <c r="F199" i="12"/>
  <c r="N198" i="12"/>
  <c r="N196" i="12" s="1"/>
  <c r="M198" i="12"/>
  <c r="M196" i="12" s="1"/>
  <c r="K198" i="12"/>
  <c r="K196" i="12" s="1"/>
  <c r="J198" i="12"/>
  <c r="J196" i="12" s="1"/>
  <c r="H198" i="12"/>
  <c r="H196" i="12" s="1"/>
  <c r="G198" i="12"/>
  <c r="G196" i="12" s="1"/>
  <c r="F198" i="12"/>
  <c r="E198" i="12"/>
  <c r="D198" i="12"/>
  <c r="D196" i="12" s="1"/>
  <c r="O197" i="12"/>
  <c r="L197" i="12"/>
  <c r="I197" i="12"/>
  <c r="F197" i="12"/>
  <c r="E196" i="12"/>
  <c r="O193" i="12"/>
  <c r="O192" i="12" s="1"/>
  <c r="O191" i="12" s="1"/>
  <c r="L193" i="12"/>
  <c r="L192" i="12" s="1"/>
  <c r="L191" i="12" s="1"/>
  <c r="I193" i="12"/>
  <c r="F193" i="12"/>
  <c r="N192" i="12"/>
  <c r="N191" i="12" s="1"/>
  <c r="M192" i="12"/>
  <c r="M191" i="12" s="1"/>
  <c r="K192" i="12"/>
  <c r="K191" i="12" s="1"/>
  <c r="J192" i="12"/>
  <c r="J191" i="12" s="1"/>
  <c r="J187" i="12" s="1"/>
  <c r="I192" i="12"/>
  <c r="I191" i="12" s="1"/>
  <c r="H192" i="12"/>
  <c r="G192" i="12"/>
  <c r="E192" i="12"/>
  <c r="E191" i="12" s="1"/>
  <c r="D192" i="12"/>
  <c r="D191" i="12" s="1"/>
  <c r="H191" i="12"/>
  <c r="G191" i="12"/>
  <c r="O190" i="12"/>
  <c r="L190" i="12"/>
  <c r="I190" i="12"/>
  <c r="F190" i="12"/>
  <c r="O189" i="12"/>
  <c r="L189" i="12"/>
  <c r="L188" i="12" s="1"/>
  <c r="I189" i="12"/>
  <c r="F189" i="12"/>
  <c r="N188" i="12"/>
  <c r="M188" i="12"/>
  <c r="K188" i="12"/>
  <c r="K187" i="12" s="1"/>
  <c r="J188" i="12"/>
  <c r="H188" i="12"/>
  <c r="G188" i="12"/>
  <c r="E188" i="12"/>
  <c r="D188" i="12"/>
  <c r="O186" i="12"/>
  <c r="L186" i="12"/>
  <c r="I186" i="12"/>
  <c r="F186" i="12"/>
  <c r="O185" i="12"/>
  <c r="O184" i="12" s="1"/>
  <c r="L185" i="12"/>
  <c r="I185" i="12"/>
  <c r="I184" i="12" s="1"/>
  <c r="F185" i="12"/>
  <c r="N184" i="12"/>
  <c r="M184" i="12"/>
  <c r="K184" i="12"/>
  <c r="J184" i="12"/>
  <c r="H184" i="12"/>
  <c r="G184" i="12"/>
  <c r="F184" i="12"/>
  <c r="E184" i="12"/>
  <c r="D184" i="12"/>
  <c r="O183" i="12"/>
  <c r="L183" i="12"/>
  <c r="I183" i="12"/>
  <c r="F183" i="12"/>
  <c r="O182" i="12"/>
  <c r="L182" i="12"/>
  <c r="I182" i="12"/>
  <c r="F182" i="12"/>
  <c r="O181" i="12"/>
  <c r="L181" i="12"/>
  <c r="I181" i="12"/>
  <c r="F181" i="12"/>
  <c r="O180" i="12"/>
  <c r="L180" i="12"/>
  <c r="L179" i="12" s="1"/>
  <c r="I180" i="12"/>
  <c r="F180" i="12"/>
  <c r="N179" i="12"/>
  <c r="M179" i="12"/>
  <c r="K179" i="12"/>
  <c r="J179" i="12"/>
  <c r="H179" i="12"/>
  <c r="G179" i="12"/>
  <c r="E179" i="12"/>
  <c r="D179" i="12"/>
  <c r="O178" i="12"/>
  <c r="L178" i="12"/>
  <c r="I178" i="12"/>
  <c r="F178" i="12"/>
  <c r="O177" i="12"/>
  <c r="L177" i="12"/>
  <c r="I177" i="12"/>
  <c r="F177" i="12"/>
  <c r="O176" i="12"/>
  <c r="L176" i="12"/>
  <c r="I176" i="12"/>
  <c r="F176" i="12"/>
  <c r="F175" i="12" s="1"/>
  <c r="N175" i="12"/>
  <c r="N174" i="12" s="1"/>
  <c r="N173" i="12" s="1"/>
  <c r="M175" i="12"/>
  <c r="K175" i="12"/>
  <c r="K174" i="12" s="1"/>
  <c r="J175" i="12"/>
  <c r="J174" i="12" s="1"/>
  <c r="J173" i="12" s="1"/>
  <c r="H175" i="12"/>
  <c r="G175" i="12"/>
  <c r="E175" i="12"/>
  <c r="D175" i="12"/>
  <c r="D174" i="12" s="1"/>
  <c r="E174" i="12"/>
  <c r="O172" i="12"/>
  <c r="L172" i="12"/>
  <c r="I172" i="12"/>
  <c r="F172" i="12"/>
  <c r="C172" i="12" s="1"/>
  <c r="O171" i="12"/>
  <c r="L171" i="12"/>
  <c r="I171" i="12"/>
  <c r="F171" i="12"/>
  <c r="O170" i="12"/>
  <c r="L170" i="12"/>
  <c r="I170" i="12"/>
  <c r="F170" i="12"/>
  <c r="O169" i="12"/>
  <c r="L169" i="12"/>
  <c r="I169" i="12"/>
  <c r="F169" i="12"/>
  <c r="C169" i="12" s="1"/>
  <c r="O168" i="12"/>
  <c r="L168" i="12"/>
  <c r="I168" i="12"/>
  <c r="F168" i="12"/>
  <c r="O167" i="12"/>
  <c r="L167" i="12"/>
  <c r="I167" i="12"/>
  <c r="I166" i="12" s="1"/>
  <c r="I165" i="12" s="1"/>
  <c r="F167" i="12"/>
  <c r="N166" i="12"/>
  <c r="N165" i="12" s="1"/>
  <c r="M166" i="12"/>
  <c r="M165" i="12" s="1"/>
  <c r="K166" i="12"/>
  <c r="K165" i="12" s="1"/>
  <c r="J166" i="12"/>
  <c r="J165" i="12" s="1"/>
  <c r="H166" i="12"/>
  <c r="H165" i="12" s="1"/>
  <c r="G166" i="12"/>
  <c r="E166" i="12"/>
  <c r="E165" i="12" s="1"/>
  <c r="D166" i="12"/>
  <c r="D165" i="12" s="1"/>
  <c r="G165" i="12"/>
  <c r="O164" i="12"/>
  <c r="L164" i="12"/>
  <c r="I164" i="12"/>
  <c r="F164" i="12"/>
  <c r="O163" i="12"/>
  <c r="L163" i="12"/>
  <c r="I163" i="12"/>
  <c r="F163" i="12"/>
  <c r="O162" i="12"/>
  <c r="L162" i="12"/>
  <c r="I162" i="12"/>
  <c r="F162" i="12"/>
  <c r="O161" i="12"/>
  <c r="O160" i="12" s="1"/>
  <c r="L161" i="12"/>
  <c r="L160" i="12" s="1"/>
  <c r="I161" i="12"/>
  <c r="I160" i="12" s="1"/>
  <c r="F161" i="12"/>
  <c r="N160" i="12"/>
  <c r="M160" i="12"/>
  <c r="K160" i="12"/>
  <c r="J160" i="12"/>
  <c r="H160" i="12"/>
  <c r="G160" i="12"/>
  <c r="E160" i="12"/>
  <c r="D160" i="12"/>
  <c r="O159" i="12"/>
  <c r="L159" i="12"/>
  <c r="I159" i="12"/>
  <c r="F159" i="12"/>
  <c r="O158" i="12"/>
  <c r="L158" i="12"/>
  <c r="I158" i="12"/>
  <c r="F158" i="12"/>
  <c r="O157" i="12"/>
  <c r="L157" i="12"/>
  <c r="I157" i="12"/>
  <c r="F157" i="12"/>
  <c r="O156" i="12"/>
  <c r="L156" i="12"/>
  <c r="I156" i="12"/>
  <c r="F156" i="12"/>
  <c r="C156" i="12" s="1"/>
  <c r="O155" i="12"/>
  <c r="L155" i="12"/>
  <c r="I155" i="12"/>
  <c r="F155" i="12"/>
  <c r="O154" i="12"/>
  <c r="L154" i="12"/>
  <c r="I154" i="12"/>
  <c r="F154" i="12"/>
  <c r="O153" i="12"/>
  <c r="L153" i="12"/>
  <c r="I153" i="12"/>
  <c r="F153" i="12"/>
  <c r="O152" i="12"/>
  <c r="L152" i="12"/>
  <c r="L151" i="12" s="1"/>
  <c r="I152" i="12"/>
  <c r="F152" i="12"/>
  <c r="N151" i="12"/>
  <c r="M151" i="12"/>
  <c r="K151" i="12"/>
  <c r="J151" i="12"/>
  <c r="H151" i="12"/>
  <c r="G151" i="12"/>
  <c r="E151" i="12"/>
  <c r="D151" i="12"/>
  <c r="O150" i="12"/>
  <c r="L150" i="12"/>
  <c r="I150" i="12"/>
  <c r="F150" i="12"/>
  <c r="O149" i="12"/>
  <c r="L149" i="12"/>
  <c r="I149" i="12"/>
  <c r="F149" i="12"/>
  <c r="O148" i="12"/>
  <c r="L148" i="12"/>
  <c r="I148" i="12"/>
  <c r="F148" i="12"/>
  <c r="O147" i="12"/>
  <c r="L147" i="12"/>
  <c r="I147" i="12"/>
  <c r="F147" i="12"/>
  <c r="O146" i="12"/>
  <c r="L146" i="12"/>
  <c r="I146" i="12"/>
  <c r="F146" i="12"/>
  <c r="O145" i="12"/>
  <c r="L145" i="12"/>
  <c r="I145" i="12"/>
  <c r="F145" i="12"/>
  <c r="N144" i="12"/>
  <c r="M144" i="12"/>
  <c r="K144" i="12"/>
  <c r="J144" i="12"/>
  <c r="H144" i="12"/>
  <c r="G144" i="12"/>
  <c r="E144" i="12"/>
  <c r="D144" i="12"/>
  <c r="O143" i="12"/>
  <c r="L143" i="12"/>
  <c r="I143" i="12"/>
  <c r="F143" i="12"/>
  <c r="O142" i="12"/>
  <c r="L142" i="12"/>
  <c r="L141" i="12" s="1"/>
  <c r="I142" i="12"/>
  <c r="I141" i="12" s="1"/>
  <c r="F142" i="12"/>
  <c r="O141" i="12"/>
  <c r="N141" i="12"/>
  <c r="M141" i="12"/>
  <c r="K141" i="12"/>
  <c r="J141" i="12"/>
  <c r="H141" i="12"/>
  <c r="G141" i="12"/>
  <c r="F141" i="12"/>
  <c r="E141" i="12"/>
  <c r="D141" i="12"/>
  <c r="O140" i="12"/>
  <c r="L140" i="12"/>
  <c r="I140" i="12"/>
  <c r="F140" i="12"/>
  <c r="O139" i="12"/>
  <c r="L139" i="12"/>
  <c r="I139" i="12"/>
  <c r="F139" i="12"/>
  <c r="O138" i="12"/>
  <c r="L138" i="12"/>
  <c r="I138" i="12"/>
  <c r="F138" i="12"/>
  <c r="O137" i="12"/>
  <c r="L137" i="12"/>
  <c r="I137" i="12"/>
  <c r="I136" i="12" s="1"/>
  <c r="F137" i="12"/>
  <c r="O136" i="12"/>
  <c r="N136" i="12"/>
  <c r="M136" i="12"/>
  <c r="K136" i="12"/>
  <c r="J136" i="12"/>
  <c r="H136" i="12"/>
  <c r="G136" i="12"/>
  <c r="E136" i="12"/>
  <c r="D136" i="12"/>
  <c r="O135" i="12"/>
  <c r="L135" i="12"/>
  <c r="I135" i="12"/>
  <c r="F135" i="12"/>
  <c r="O134" i="12"/>
  <c r="L134" i="12"/>
  <c r="I134" i="12"/>
  <c r="F134" i="12"/>
  <c r="O133" i="12"/>
  <c r="L133" i="12"/>
  <c r="I133" i="12"/>
  <c r="F133" i="12"/>
  <c r="O132" i="12"/>
  <c r="O131" i="12" s="1"/>
  <c r="L132" i="12"/>
  <c r="I132" i="12"/>
  <c r="F132" i="12"/>
  <c r="N131" i="12"/>
  <c r="M131" i="12"/>
  <c r="K131" i="12"/>
  <c r="J131" i="12"/>
  <c r="H131" i="12"/>
  <c r="G131" i="12"/>
  <c r="E131" i="12"/>
  <c r="D131" i="12"/>
  <c r="O129" i="12"/>
  <c r="O128" i="12" s="1"/>
  <c r="L129" i="12"/>
  <c r="L128" i="12" s="1"/>
  <c r="I129" i="12"/>
  <c r="I128" i="12" s="1"/>
  <c r="F129" i="12"/>
  <c r="N128" i="12"/>
  <c r="M128" i="12"/>
  <c r="K128" i="12"/>
  <c r="J128" i="12"/>
  <c r="H128" i="12"/>
  <c r="G128" i="12"/>
  <c r="E128" i="12"/>
  <c r="D128" i="12"/>
  <c r="O127" i="12"/>
  <c r="L127" i="12"/>
  <c r="I127" i="12"/>
  <c r="F127" i="12"/>
  <c r="O126" i="12"/>
  <c r="L126" i="12"/>
  <c r="I126" i="12"/>
  <c r="F126" i="12"/>
  <c r="O125" i="12"/>
  <c r="L125" i="12"/>
  <c r="I125" i="12"/>
  <c r="F125" i="12"/>
  <c r="O124" i="12"/>
  <c r="L124" i="12"/>
  <c r="I124" i="12"/>
  <c r="F124" i="12"/>
  <c r="O123" i="12"/>
  <c r="L123" i="12"/>
  <c r="I123" i="12"/>
  <c r="F123" i="12"/>
  <c r="N122" i="12"/>
  <c r="N83" i="12" s="1"/>
  <c r="M122" i="12"/>
  <c r="K122" i="12"/>
  <c r="J122" i="12"/>
  <c r="H122" i="12"/>
  <c r="G122" i="12"/>
  <c r="E122" i="12"/>
  <c r="D122" i="12"/>
  <c r="O121" i="12"/>
  <c r="L121" i="12"/>
  <c r="I121" i="12"/>
  <c r="F121" i="12"/>
  <c r="O120" i="12"/>
  <c r="L120" i="12"/>
  <c r="I120" i="12"/>
  <c r="F120" i="12"/>
  <c r="O119" i="12"/>
  <c r="L119" i="12"/>
  <c r="I119" i="12"/>
  <c r="F119" i="12"/>
  <c r="O118" i="12"/>
  <c r="L118" i="12"/>
  <c r="I118" i="12"/>
  <c r="F118" i="12"/>
  <c r="O117" i="12"/>
  <c r="O116" i="12" s="1"/>
  <c r="L117" i="12"/>
  <c r="L116" i="12" s="1"/>
  <c r="I117" i="12"/>
  <c r="I116" i="12" s="1"/>
  <c r="F117" i="12"/>
  <c r="C117" i="12"/>
  <c r="N116" i="12"/>
  <c r="M116" i="12"/>
  <c r="K116" i="12"/>
  <c r="J116" i="12"/>
  <c r="H116" i="12"/>
  <c r="G116" i="12"/>
  <c r="E116" i="12"/>
  <c r="D116" i="12"/>
  <c r="O115" i="12"/>
  <c r="L115" i="12"/>
  <c r="I115" i="12"/>
  <c r="F115" i="12"/>
  <c r="O114" i="12"/>
  <c r="L114" i="12"/>
  <c r="I114" i="12"/>
  <c r="F114" i="12"/>
  <c r="O113" i="12"/>
  <c r="L113" i="12"/>
  <c r="I113" i="12"/>
  <c r="I112" i="12" s="1"/>
  <c r="F113" i="12"/>
  <c r="O112" i="12"/>
  <c r="N112" i="12"/>
  <c r="M112" i="12"/>
  <c r="K112" i="12"/>
  <c r="J112" i="12"/>
  <c r="H112" i="12"/>
  <c r="G112" i="12"/>
  <c r="E112" i="12"/>
  <c r="D112" i="12"/>
  <c r="O111" i="12"/>
  <c r="L111" i="12"/>
  <c r="I111" i="12"/>
  <c r="F111" i="12"/>
  <c r="O110" i="12"/>
  <c r="L110" i="12"/>
  <c r="I110" i="12"/>
  <c r="F110" i="12"/>
  <c r="O109" i="12"/>
  <c r="L109" i="12"/>
  <c r="I109" i="12"/>
  <c r="F109" i="12"/>
  <c r="O108" i="12"/>
  <c r="L108" i="12"/>
  <c r="I108" i="12"/>
  <c r="F108" i="12"/>
  <c r="O107" i="12"/>
  <c r="L107" i="12"/>
  <c r="I107" i="12"/>
  <c r="F107" i="12"/>
  <c r="O106" i="12"/>
  <c r="L106" i="12"/>
  <c r="I106" i="12"/>
  <c r="F106" i="12"/>
  <c r="O105" i="12"/>
  <c r="L105" i="12"/>
  <c r="I105" i="12"/>
  <c r="C105" i="12" s="1"/>
  <c r="F105" i="12"/>
  <c r="O104" i="12"/>
  <c r="L104" i="12"/>
  <c r="L103" i="12" s="1"/>
  <c r="I104" i="12"/>
  <c r="F104" i="12"/>
  <c r="N103" i="12"/>
  <c r="M103" i="12"/>
  <c r="K103" i="12"/>
  <c r="J103" i="12"/>
  <c r="H103" i="12"/>
  <c r="G103" i="12"/>
  <c r="E103" i="12"/>
  <c r="D103" i="12"/>
  <c r="O102" i="12"/>
  <c r="L102" i="12"/>
  <c r="I102" i="12"/>
  <c r="F102" i="12"/>
  <c r="O101" i="12"/>
  <c r="L101" i="12"/>
  <c r="I101" i="12"/>
  <c r="C101" i="12" s="1"/>
  <c r="F101" i="12"/>
  <c r="O100" i="12"/>
  <c r="L100" i="12"/>
  <c r="I100" i="12"/>
  <c r="F100" i="12"/>
  <c r="O99" i="12"/>
  <c r="L99" i="12"/>
  <c r="I99" i="12"/>
  <c r="F99" i="12"/>
  <c r="O98" i="12"/>
  <c r="L98" i="12"/>
  <c r="I98" i="12"/>
  <c r="F98" i="12"/>
  <c r="O97" i="12"/>
  <c r="L97" i="12"/>
  <c r="I97" i="12"/>
  <c r="F97" i="12"/>
  <c r="O96" i="12"/>
  <c r="L96" i="12"/>
  <c r="L95" i="12" s="1"/>
  <c r="I96" i="12"/>
  <c r="F96" i="12"/>
  <c r="N95" i="12"/>
  <c r="M95" i="12"/>
  <c r="K95" i="12"/>
  <c r="J95" i="12"/>
  <c r="H95" i="12"/>
  <c r="G95" i="12"/>
  <c r="E95" i="12"/>
  <c r="D95" i="12"/>
  <c r="O94" i="12"/>
  <c r="L94" i="12"/>
  <c r="I94" i="12"/>
  <c r="F94" i="12"/>
  <c r="O93" i="12"/>
  <c r="L93" i="12"/>
  <c r="I93" i="12"/>
  <c r="F93" i="12"/>
  <c r="O92" i="12"/>
  <c r="L92" i="12"/>
  <c r="I92" i="12"/>
  <c r="F92" i="12"/>
  <c r="O91" i="12"/>
  <c r="L91" i="12"/>
  <c r="I91" i="12"/>
  <c r="F91" i="12"/>
  <c r="O90" i="12"/>
  <c r="L90" i="12"/>
  <c r="I90" i="12"/>
  <c r="I89" i="12" s="1"/>
  <c r="F90" i="12"/>
  <c r="N89" i="12"/>
  <c r="M89" i="12"/>
  <c r="K89" i="12"/>
  <c r="J89" i="12"/>
  <c r="H89" i="12"/>
  <c r="G89" i="12"/>
  <c r="E89" i="12"/>
  <c r="D89" i="12"/>
  <c r="O88" i="12"/>
  <c r="L88" i="12"/>
  <c r="I88" i="12"/>
  <c r="F88" i="12"/>
  <c r="O87" i="12"/>
  <c r="L87" i="12"/>
  <c r="I87" i="12"/>
  <c r="F87" i="12"/>
  <c r="O86" i="12"/>
  <c r="L86" i="12"/>
  <c r="I86" i="12"/>
  <c r="F86" i="12"/>
  <c r="O85" i="12"/>
  <c r="L85" i="12"/>
  <c r="L84" i="12" s="1"/>
  <c r="I85" i="12"/>
  <c r="F85" i="12"/>
  <c r="N84" i="12"/>
  <c r="M84" i="12"/>
  <c r="K84" i="12"/>
  <c r="J84" i="12"/>
  <c r="H84" i="12"/>
  <c r="G84" i="12"/>
  <c r="E84" i="12"/>
  <c r="D84" i="12"/>
  <c r="O82" i="12"/>
  <c r="L82" i="12"/>
  <c r="I82" i="12"/>
  <c r="F82" i="12"/>
  <c r="O81" i="12"/>
  <c r="L81" i="12"/>
  <c r="L80" i="12" s="1"/>
  <c r="I81" i="12"/>
  <c r="I80" i="12" s="1"/>
  <c r="F81" i="12"/>
  <c r="F80" i="12" s="1"/>
  <c r="N80" i="12"/>
  <c r="M80" i="12"/>
  <c r="K80" i="12"/>
  <c r="J80" i="12"/>
  <c r="H80" i="12"/>
  <c r="G80" i="12"/>
  <c r="E80" i="12"/>
  <c r="D80" i="12"/>
  <c r="O79" i="12"/>
  <c r="L79" i="12"/>
  <c r="I79" i="12"/>
  <c r="F79" i="12"/>
  <c r="O78" i="12"/>
  <c r="O77" i="12" s="1"/>
  <c r="L78" i="12"/>
  <c r="I78" i="12"/>
  <c r="I77" i="12" s="1"/>
  <c r="F78" i="12"/>
  <c r="N77" i="12"/>
  <c r="M77" i="12"/>
  <c r="K77" i="12"/>
  <c r="J77" i="12"/>
  <c r="H77" i="12"/>
  <c r="H76" i="12" s="1"/>
  <c r="G77" i="12"/>
  <c r="G76" i="12" s="1"/>
  <c r="E77" i="12"/>
  <c r="D77" i="12"/>
  <c r="O74" i="12"/>
  <c r="L74" i="12"/>
  <c r="I74" i="12"/>
  <c r="F74" i="12"/>
  <c r="O73" i="12"/>
  <c r="L73" i="12"/>
  <c r="I73" i="12"/>
  <c r="F73" i="12"/>
  <c r="O72" i="12"/>
  <c r="L72" i="12"/>
  <c r="I72" i="12"/>
  <c r="F72" i="12"/>
  <c r="O71" i="12"/>
  <c r="L71" i="12"/>
  <c r="I71" i="12"/>
  <c r="F71" i="12"/>
  <c r="O70" i="12"/>
  <c r="L70" i="12"/>
  <c r="I70" i="12"/>
  <c r="I69" i="12" s="1"/>
  <c r="F70" i="12"/>
  <c r="N69" i="12"/>
  <c r="N67" i="12" s="1"/>
  <c r="M69" i="12"/>
  <c r="M67" i="12" s="1"/>
  <c r="K69" i="12"/>
  <c r="K67" i="12" s="1"/>
  <c r="J69" i="12"/>
  <c r="J67" i="12" s="1"/>
  <c r="H69" i="12"/>
  <c r="H67" i="12" s="1"/>
  <c r="G69" i="12"/>
  <c r="G67" i="12" s="1"/>
  <c r="E69" i="12"/>
  <c r="E67" i="12" s="1"/>
  <c r="D69" i="12"/>
  <c r="D67" i="12" s="1"/>
  <c r="O68" i="12"/>
  <c r="L68" i="12"/>
  <c r="I68" i="12"/>
  <c r="F68" i="12"/>
  <c r="O66" i="12"/>
  <c r="L66" i="12"/>
  <c r="I66" i="12"/>
  <c r="F66" i="12"/>
  <c r="O65" i="12"/>
  <c r="L65" i="12"/>
  <c r="I65" i="12"/>
  <c r="F65" i="12"/>
  <c r="O64" i="12"/>
  <c r="L64" i="12"/>
  <c r="I64" i="12"/>
  <c r="F64" i="12"/>
  <c r="O63" i="12"/>
  <c r="L63" i="12"/>
  <c r="I63" i="12"/>
  <c r="F63" i="12"/>
  <c r="O62" i="12"/>
  <c r="L62" i="12"/>
  <c r="I62" i="12"/>
  <c r="F62" i="12"/>
  <c r="O61" i="12"/>
  <c r="L61" i="12"/>
  <c r="I61" i="12"/>
  <c r="F61" i="12"/>
  <c r="O60" i="12"/>
  <c r="L60" i="12"/>
  <c r="I60" i="12"/>
  <c r="F60" i="12"/>
  <c r="O59" i="12"/>
  <c r="L59" i="12"/>
  <c r="I59" i="12"/>
  <c r="F59" i="12"/>
  <c r="N58" i="12"/>
  <c r="M58" i="12"/>
  <c r="K58" i="12"/>
  <c r="J58" i="12"/>
  <c r="H58" i="12"/>
  <c r="H54" i="12" s="1"/>
  <c r="H53" i="12" s="1"/>
  <c r="G58" i="12"/>
  <c r="E58" i="12"/>
  <c r="D58" i="12"/>
  <c r="O57" i="12"/>
  <c r="L57" i="12"/>
  <c r="I57" i="12"/>
  <c r="F57" i="12"/>
  <c r="O56" i="12"/>
  <c r="C56" i="12" s="1"/>
  <c r="L56" i="12"/>
  <c r="L55" i="12" s="1"/>
  <c r="I56" i="12"/>
  <c r="I55" i="12" s="1"/>
  <c r="F56" i="12"/>
  <c r="N55" i="12"/>
  <c r="M55" i="12"/>
  <c r="K55" i="12"/>
  <c r="J55" i="12"/>
  <c r="J54" i="12" s="1"/>
  <c r="H55" i="12"/>
  <c r="G55" i="12"/>
  <c r="F55" i="12"/>
  <c r="E55" i="12"/>
  <c r="E54" i="12" s="1"/>
  <c r="E53" i="12" s="1"/>
  <c r="D55" i="12"/>
  <c r="O47" i="12"/>
  <c r="C47" i="12" s="1"/>
  <c r="O46" i="12"/>
  <c r="C46" i="12" s="1"/>
  <c r="N45" i="12"/>
  <c r="M45" i="12"/>
  <c r="L44" i="12"/>
  <c r="L43" i="12" s="1"/>
  <c r="I44" i="12"/>
  <c r="I43" i="12" s="1"/>
  <c r="F44" i="12"/>
  <c r="K43" i="12"/>
  <c r="J43" i="12"/>
  <c r="H43" i="12"/>
  <c r="G43" i="12"/>
  <c r="E43" i="12"/>
  <c r="D43" i="12"/>
  <c r="F42" i="12"/>
  <c r="C42" i="12" s="1"/>
  <c r="E41" i="12"/>
  <c r="D41" i="12"/>
  <c r="L40" i="12"/>
  <c r="C40" i="12" s="1"/>
  <c r="L39" i="12"/>
  <c r="C39" i="12" s="1"/>
  <c r="L38" i="12"/>
  <c r="C38" i="12" s="1"/>
  <c r="L37" i="12"/>
  <c r="C37" i="12" s="1"/>
  <c r="K36" i="12"/>
  <c r="J36" i="12"/>
  <c r="L35" i="12"/>
  <c r="C35" i="12" s="1"/>
  <c r="L34" i="12"/>
  <c r="C34" i="12" s="1"/>
  <c r="K33" i="12"/>
  <c r="J33" i="12"/>
  <c r="L32" i="12"/>
  <c r="C32" i="12" s="1"/>
  <c r="K31" i="12"/>
  <c r="J31" i="12"/>
  <c r="L30" i="12"/>
  <c r="C30" i="12" s="1"/>
  <c r="L29" i="12"/>
  <c r="C29" i="12" s="1"/>
  <c r="L28" i="12"/>
  <c r="C28" i="12" s="1"/>
  <c r="K27" i="12"/>
  <c r="J27" i="12"/>
  <c r="J26" i="12" s="1"/>
  <c r="F25" i="12"/>
  <c r="C25" i="12" s="1"/>
  <c r="I24" i="12"/>
  <c r="F24" i="12"/>
  <c r="C24" i="12" s="1"/>
  <c r="O23" i="12"/>
  <c r="L23" i="12"/>
  <c r="I23" i="12"/>
  <c r="F23" i="12"/>
  <c r="O22" i="12"/>
  <c r="O21" i="12" s="1"/>
  <c r="L22" i="12"/>
  <c r="I22" i="12"/>
  <c r="I21" i="12" s="1"/>
  <c r="F22" i="12"/>
  <c r="F21" i="12" s="1"/>
  <c r="F292" i="12" s="1"/>
  <c r="N21" i="12"/>
  <c r="N292" i="12" s="1"/>
  <c r="N291" i="12" s="1"/>
  <c r="M21" i="12"/>
  <c r="K21" i="12"/>
  <c r="J21" i="12"/>
  <c r="J292" i="12" s="1"/>
  <c r="H21" i="12"/>
  <c r="G21" i="12"/>
  <c r="E21" i="12"/>
  <c r="E292" i="12" s="1"/>
  <c r="E291" i="12" s="1"/>
  <c r="D21" i="12"/>
  <c r="L205" i="12" l="1"/>
  <c r="G204" i="12"/>
  <c r="K26" i="12"/>
  <c r="C78" i="12"/>
  <c r="N76" i="12"/>
  <c r="J130" i="12"/>
  <c r="M130" i="12"/>
  <c r="C153" i="12"/>
  <c r="C155" i="12"/>
  <c r="C242" i="12"/>
  <c r="C278" i="12"/>
  <c r="E204" i="12"/>
  <c r="M204" i="12"/>
  <c r="L31" i="12"/>
  <c r="C31" i="12" s="1"/>
  <c r="D54" i="12"/>
  <c r="D53" i="12" s="1"/>
  <c r="C63" i="12"/>
  <c r="C72" i="12"/>
  <c r="F77" i="12"/>
  <c r="E76" i="12"/>
  <c r="C125" i="12"/>
  <c r="M174" i="12"/>
  <c r="M173" i="12" s="1"/>
  <c r="E187" i="12"/>
  <c r="H187" i="12"/>
  <c r="C262" i="12"/>
  <c r="J270" i="12"/>
  <c r="J269" i="12" s="1"/>
  <c r="H270" i="12"/>
  <c r="H269" i="12" s="1"/>
  <c r="O55" i="12"/>
  <c r="C55" i="12" s="1"/>
  <c r="L69" i="12"/>
  <c r="D187" i="12"/>
  <c r="M231" i="12"/>
  <c r="J291" i="12"/>
  <c r="C59" i="12"/>
  <c r="C62" i="12"/>
  <c r="O58" i="12"/>
  <c r="C70" i="12"/>
  <c r="C71" i="12"/>
  <c r="O84" i="12"/>
  <c r="C121" i="12"/>
  <c r="C149" i="12"/>
  <c r="C190" i="12"/>
  <c r="C206" i="12"/>
  <c r="C210" i="12"/>
  <c r="K292" i="12"/>
  <c r="K291" i="12" s="1"/>
  <c r="M20" i="12"/>
  <c r="F69" i="12"/>
  <c r="F67" i="12" s="1"/>
  <c r="D76" i="12"/>
  <c r="D83" i="12"/>
  <c r="C88" i="12"/>
  <c r="C93" i="12"/>
  <c r="C97" i="12"/>
  <c r="C100" i="12"/>
  <c r="C132" i="12"/>
  <c r="C161" i="12"/>
  <c r="C164" i="12"/>
  <c r="L166" i="12"/>
  <c r="L165" i="12" s="1"/>
  <c r="K173" i="12"/>
  <c r="G187" i="12"/>
  <c r="C214" i="12"/>
  <c r="N204" i="12"/>
  <c r="N195" i="12" s="1"/>
  <c r="E231" i="12"/>
  <c r="N231" i="12"/>
  <c r="N230" i="12" s="1"/>
  <c r="C250" i="12"/>
  <c r="C254" i="12"/>
  <c r="C256" i="12"/>
  <c r="C257" i="12"/>
  <c r="O260" i="12"/>
  <c r="J53" i="12"/>
  <c r="O246" i="12"/>
  <c r="G292" i="12"/>
  <c r="G291" i="12" s="1"/>
  <c r="M292" i="12"/>
  <c r="C22" i="12"/>
  <c r="C44" i="12"/>
  <c r="M54" i="12"/>
  <c r="M53" i="12" s="1"/>
  <c r="L58" i="12"/>
  <c r="J76" i="12"/>
  <c r="M76" i="12"/>
  <c r="I84" i="12"/>
  <c r="L175" i="12"/>
  <c r="L174" i="12" s="1"/>
  <c r="G195" i="12"/>
  <c r="H204" i="12"/>
  <c r="C222" i="12"/>
  <c r="C266" i="12"/>
  <c r="C267" i="12"/>
  <c r="C268" i="12"/>
  <c r="N270" i="12"/>
  <c r="N269" i="12" s="1"/>
  <c r="I103" i="12"/>
  <c r="I179" i="12"/>
  <c r="C74" i="12"/>
  <c r="C148" i="12"/>
  <c r="E173" i="12"/>
  <c r="C177" i="12"/>
  <c r="I188" i="12"/>
  <c r="I187" i="12" s="1"/>
  <c r="C234" i="12"/>
  <c r="C236" i="12"/>
  <c r="I252" i="12"/>
  <c r="I251" i="12" s="1"/>
  <c r="G269" i="12"/>
  <c r="I293" i="12"/>
  <c r="L21" i="12"/>
  <c r="L292" i="12" s="1"/>
  <c r="C23" i="12"/>
  <c r="F43" i="12"/>
  <c r="C43" i="12" s="1"/>
  <c r="K54" i="12"/>
  <c r="K53" i="12" s="1"/>
  <c r="C60" i="12"/>
  <c r="C66" i="12"/>
  <c r="F76" i="12"/>
  <c r="C79" i="12"/>
  <c r="I76" i="12"/>
  <c r="O80" i="12"/>
  <c r="O76" i="12" s="1"/>
  <c r="E83" i="12"/>
  <c r="F84" i="12"/>
  <c r="C86" i="12"/>
  <c r="C87" i="12"/>
  <c r="H83" i="12"/>
  <c r="O89" i="12"/>
  <c r="I122" i="12"/>
  <c r="C126" i="12"/>
  <c r="C127" i="12"/>
  <c r="O166" i="12"/>
  <c r="O165" i="12" s="1"/>
  <c r="G174" i="12"/>
  <c r="G173" i="12" s="1"/>
  <c r="O188" i="12"/>
  <c r="O187" i="12" s="1"/>
  <c r="D204" i="12"/>
  <c r="D195" i="12" s="1"/>
  <c r="C207" i="12"/>
  <c r="C219" i="12"/>
  <c r="C221" i="12"/>
  <c r="L264" i="12"/>
  <c r="M269" i="12"/>
  <c r="L293" i="12"/>
  <c r="L67" i="12"/>
  <c r="K83" i="12"/>
  <c r="O144" i="12"/>
  <c r="L187" i="12"/>
  <c r="E20" i="12"/>
  <c r="C73" i="12"/>
  <c r="J204" i="12"/>
  <c r="J195" i="12" s="1"/>
  <c r="C237" i="12"/>
  <c r="O238" i="12"/>
  <c r="O231" i="12" s="1"/>
  <c r="D292" i="12"/>
  <c r="D291" i="12" s="1"/>
  <c r="H292" i="12"/>
  <c r="H291" i="12" s="1"/>
  <c r="N54" i="12"/>
  <c r="N53" i="12" s="1"/>
  <c r="L54" i="12"/>
  <c r="L53" i="12" s="1"/>
  <c r="C64" i="12"/>
  <c r="C82" i="12"/>
  <c r="J83" i="12"/>
  <c r="F89" i="12"/>
  <c r="C89" i="12" s="1"/>
  <c r="C92" i="12"/>
  <c r="C109" i="12"/>
  <c r="C129" i="12"/>
  <c r="F128" i="12"/>
  <c r="G130" i="12"/>
  <c r="I131" i="12"/>
  <c r="C140" i="12"/>
  <c r="N130" i="12"/>
  <c r="N75" i="12" s="1"/>
  <c r="C141" i="12"/>
  <c r="F151" i="12"/>
  <c r="C157" i="12"/>
  <c r="F160" i="12"/>
  <c r="C160" i="12" s="1"/>
  <c r="C181" i="12"/>
  <c r="N187" i="12"/>
  <c r="C202" i="12"/>
  <c r="C203" i="12"/>
  <c r="C211" i="12"/>
  <c r="C215" i="12"/>
  <c r="I216" i="12"/>
  <c r="C223" i="12"/>
  <c r="C224" i="12"/>
  <c r="C225" i="12"/>
  <c r="C228" i="12"/>
  <c r="C229" i="12"/>
  <c r="G231" i="12"/>
  <c r="G230" i="12" s="1"/>
  <c r="L238" i="12"/>
  <c r="C244" i="12"/>
  <c r="E259" i="12"/>
  <c r="E230" i="12" s="1"/>
  <c r="I260" i="12"/>
  <c r="C271" i="12"/>
  <c r="I270" i="12"/>
  <c r="I269" i="12" s="1"/>
  <c r="C282" i="12"/>
  <c r="F281" i="12"/>
  <c r="C287" i="12"/>
  <c r="C288" i="12"/>
  <c r="C294" i="12"/>
  <c r="M291" i="12"/>
  <c r="G54" i="12"/>
  <c r="G53" i="12" s="1"/>
  <c r="I67" i="12"/>
  <c r="L77" i="12"/>
  <c r="L76" i="12" s="1"/>
  <c r="K76" i="12"/>
  <c r="F95" i="12"/>
  <c r="C108" i="12"/>
  <c r="C113" i="12"/>
  <c r="G83" i="12"/>
  <c r="C120" i="12"/>
  <c r="L122" i="12"/>
  <c r="C128" i="12"/>
  <c r="E130" i="12"/>
  <c r="K130" i="12"/>
  <c r="I144" i="12"/>
  <c r="I151" i="12"/>
  <c r="H174" i="12"/>
  <c r="H173" i="12" s="1"/>
  <c r="I175" i="12"/>
  <c r="F179" i="12"/>
  <c r="F174" i="12" s="1"/>
  <c r="F173" i="12" s="1"/>
  <c r="K195" i="12"/>
  <c r="K194" i="12" s="1"/>
  <c r="C199" i="12"/>
  <c r="C201" i="12"/>
  <c r="H195" i="12"/>
  <c r="I205" i="12"/>
  <c r="I204" i="12" s="1"/>
  <c r="C212" i="12"/>
  <c r="C213" i="12"/>
  <c r="D231" i="12"/>
  <c r="D230" i="12" s="1"/>
  <c r="H231" i="12"/>
  <c r="H230" i="12" s="1"/>
  <c r="K231" i="12"/>
  <c r="K230" i="12" s="1"/>
  <c r="C243" i="12"/>
  <c r="C245" i="12"/>
  <c r="O252" i="12"/>
  <c r="O251" i="12" s="1"/>
  <c r="L260" i="12"/>
  <c r="I264" i="12"/>
  <c r="C275" i="12"/>
  <c r="L276" i="12"/>
  <c r="L270" i="12" s="1"/>
  <c r="L269" i="12" s="1"/>
  <c r="I286" i="12"/>
  <c r="C286" i="12" s="1"/>
  <c r="O292" i="12"/>
  <c r="O54" i="12"/>
  <c r="I292" i="12"/>
  <c r="C292" i="12" s="1"/>
  <c r="I20" i="12"/>
  <c r="F103" i="12"/>
  <c r="C104" i="12"/>
  <c r="C301" i="12"/>
  <c r="J20" i="12"/>
  <c r="N20" i="12"/>
  <c r="C57" i="12"/>
  <c r="C68" i="12"/>
  <c r="O69" i="12"/>
  <c r="O67" i="12" s="1"/>
  <c r="C85" i="12"/>
  <c r="L89" i="12"/>
  <c r="C94" i="12"/>
  <c r="C106" i="12"/>
  <c r="C107" i="12"/>
  <c r="L112" i="12"/>
  <c r="D130" i="12"/>
  <c r="C133" i="12"/>
  <c r="L131" i="12"/>
  <c r="C138" i="12"/>
  <c r="C139" i="12"/>
  <c r="F136" i="12"/>
  <c r="C142" i="12"/>
  <c r="C143" i="12"/>
  <c r="C145" i="12"/>
  <c r="L144" i="12"/>
  <c r="C150" i="12"/>
  <c r="C154" i="12"/>
  <c r="C168" i="12"/>
  <c r="F166" i="12"/>
  <c r="C180" i="12"/>
  <c r="O179" i="12"/>
  <c r="C186" i="12"/>
  <c r="C240" i="12"/>
  <c r="I238" i="12"/>
  <c r="G20" i="12"/>
  <c r="K20" i="12"/>
  <c r="L27" i="12"/>
  <c r="L33" i="12"/>
  <c r="C33" i="12" s="1"/>
  <c r="L36" i="12"/>
  <c r="C36" i="12" s="1"/>
  <c r="F41" i="12"/>
  <c r="C41" i="12" s="1"/>
  <c r="O45" i="12"/>
  <c r="O20" i="12" s="1"/>
  <c r="I58" i="12"/>
  <c r="I54" i="12" s="1"/>
  <c r="F58" i="12"/>
  <c r="C65" i="12"/>
  <c r="C81" i="12"/>
  <c r="M83" i="12"/>
  <c r="I95" i="12"/>
  <c r="C102" i="12"/>
  <c r="O122" i="12"/>
  <c r="C158" i="12"/>
  <c r="C159" i="12"/>
  <c r="C162" i="12"/>
  <c r="C163" i="12"/>
  <c r="C170" i="12"/>
  <c r="C171" i="12"/>
  <c r="C176" i="12"/>
  <c r="O175" i="12"/>
  <c r="C184" i="12"/>
  <c r="C189" i="12"/>
  <c r="F188" i="12"/>
  <c r="C220" i="12"/>
  <c r="D20" i="12"/>
  <c r="H20" i="12"/>
  <c r="C61" i="12"/>
  <c r="C91" i="12"/>
  <c r="C96" i="12"/>
  <c r="O95" i="12"/>
  <c r="C124" i="12"/>
  <c r="F122" i="12"/>
  <c r="C134" i="12"/>
  <c r="C135" i="12"/>
  <c r="C137" i="12"/>
  <c r="L136" i="12"/>
  <c r="C146" i="12"/>
  <c r="C147" i="12"/>
  <c r="F144" i="12"/>
  <c r="C152" i="12"/>
  <c r="O151" i="12"/>
  <c r="C185" i="12"/>
  <c r="L184" i="12"/>
  <c r="L173" i="12" s="1"/>
  <c r="C208" i="12"/>
  <c r="C209" i="12"/>
  <c r="F205" i="12"/>
  <c r="C235" i="12"/>
  <c r="C277" i="12"/>
  <c r="F276" i="12"/>
  <c r="C90" i="12"/>
  <c r="C98" i="12"/>
  <c r="C99" i="12"/>
  <c r="O103" i="12"/>
  <c r="C110" i="12"/>
  <c r="C111" i="12"/>
  <c r="C114" i="12"/>
  <c r="C115" i="12"/>
  <c r="F112" i="12"/>
  <c r="C118" i="12"/>
  <c r="C119" i="12"/>
  <c r="F116" i="12"/>
  <c r="C116" i="12" s="1"/>
  <c r="C123" i="12"/>
  <c r="H130" i="12"/>
  <c r="F131" i="12"/>
  <c r="C167" i="12"/>
  <c r="D173" i="12"/>
  <c r="C178" i="12"/>
  <c r="C182" i="12"/>
  <c r="C183" i="12"/>
  <c r="C197" i="12"/>
  <c r="F196" i="12"/>
  <c r="C200" i="12"/>
  <c r="I198" i="12"/>
  <c r="C261" i="12"/>
  <c r="F260" i="12"/>
  <c r="O276" i="12"/>
  <c r="C285" i="12"/>
  <c r="F284" i="12"/>
  <c r="M187" i="12"/>
  <c r="L196" i="12"/>
  <c r="L216" i="12"/>
  <c r="L204" i="12" s="1"/>
  <c r="C232" i="12"/>
  <c r="C233" i="12"/>
  <c r="L231" i="12"/>
  <c r="C247" i="12"/>
  <c r="C249" i="12"/>
  <c r="F246" i="12"/>
  <c r="L252" i="12"/>
  <c r="L251" i="12" s="1"/>
  <c r="C255" i="12"/>
  <c r="C263" i="12"/>
  <c r="O264" i="12"/>
  <c r="O259" i="12" s="1"/>
  <c r="E270" i="12"/>
  <c r="E269" i="12" s="1"/>
  <c r="O272" i="12"/>
  <c r="C279" i="12"/>
  <c r="C280" i="12"/>
  <c r="C281" i="12"/>
  <c r="O293" i="12"/>
  <c r="C193" i="12"/>
  <c r="F192" i="12"/>
  <c r="E195" i="12"/>
  <c r="M195" i="12"/>
  <c r="O196" i="12"/>
  <c r="O205" i="12"/>
  <c r="C217" i="12"/>
  <c r="F216" i="12"/>
  <c r="O216" i="12"/>
  <c r="J230" i="12"/>
  <c r="J194" i="12" s="1"/>
  <c r="C239" i="12"/>
  <c r="C241" i="12"/>
  <c r="F238" i="12"/>
  <c r="F231" i="12" s="1"/>
  <c r="C248" i="12"/>
  <c r="I246" i="12"/>
  <c r="I231" i="12" s="1"/>
  <c r="C253" i="12"/>
  <c r="F252" i="12"/>
  <c r="M259" i="12"/>
  <c r="M230" i="12" s="1"/>
  <c r="C265" i="12"/>
  <c r="F264" i="12"/>
  <c r="C264" i="12" s="1"/>
  <c r="C273" i="12"/>
  <c r="F272" i="12"/>
  <c r="C295" i="12"/>
  <c r="C296" i="12"/>
  <c r="C297" i="12"/>
  <c r="F293" i="12"/>
  <c r="F291" i="12" s="1"/>
  <c r="J75" i="12" l="1"/>
  <c r="D75" i="12"/>
  <c r="I174" i="12"/>
  <c r="I173" i="12" s="1"/>
  <c r="N194" i="12"/>
  <c r="O270" i="12"/>
  <c r="O269" i="12" s="1"/>
  <c r="C58" i="12"/>
  <c r="L83" i="12"/>
  <c r="I259" i="12"/>
  <c r="I230" i="12" s="1"/>
  <c r="D194" i="12"/>
  <c r="E75" i="12"/>
  <c r="E52" i="12" s="1"/>
  <c r="C151" i="12"/>
  <c r="C95" i="12"/>
  <c r="H75" i="12"/>
  <c r="H52" i="12" s="1"/>
  <c r="C122" i="12"/>
  <c r="C179" i="12"/>
  <c r="M75" i="12"/>
  <c r="M52" i="12" s="1"/>
  <c r="I53" i="12"/>
  <c r="C103" i="12"/>
  <c r="C80" i="12"/>
  <c r="L291" i="12"/>
  <c r="C76" i="12"/>
  <c r="C112" i="12"/>
  <c r="C67" i="12"/>
  <c r="G194" i="12"/>
  <c r="C84" i="12"/>
  <c r="J52" i="12"/>
  <c r="J51" i="12" s="1"/>
  <c r="J50" i="12" s="1"/>
  <c r="J289" i="12"/>
  <c r="N52" i="12"/>
  <c r="E289" i="12"/>
  <c r="D289" i="12"/>
  <c r="E194" i="12"/>
  <c r="E51" i="12" s="1"/>
  <c r="M289" i="12"/>
  <c r="D52" i="12"/>
  <c r="D51" i="12" s="1"/>
  <c r="D290" i="12" s="1"/>
  <c r="C21" i="12"/>
  <c r="H194" i="12"/>
  <c r="C238" i="12"/>
  <c r="I83" i="12"/>
  <c r="O83" i="12"/>
  <c r="G52" i="12"/>
  <c r="G51" i="12" s="1"/>
  <c r="C216" i="12"/>
  <c r="M194" i="12"/>
  <c r="M51" i="12" s="1"/>
  <c r="I291" i="12"/>
  <c r="C175" i="12"/>
  <c r="C77" i="12"/>
  <c r="L259" i="12"/>
  <c r="G75" i="12"/>
  <c r="G289" i="12" s="1"/>
  <c r="K75" i="12"/>
  <c r="K289" i="12" s="1"/>
  <c r="I130" i="12"/>
  <c r="H289" i="12"/>
  <c r="C166" i="12"/>
  <c r="F165" i="12"/>
  <c r="C165" i="12" s="1"/>
  <c r="N289" i="12"/>
  <c r="C284" i="12"/>
  <c r="F283" i="12"/>
  <c r="C283" i="12" s="1"/>
  <c r="C198" i="12"/>
  <c r="I196" i="12"/>
  <c r="I195" i="12" s="1"/>
  <c r="C231" i="12"/>
  <c r="C144" i="12"/>
  <c r="J290" i="12"/>
  <c r="C136" i="12"/>
  <c r="F83" i="12"/>
  <c r="F270" i="12"/>
  <c r="C272" i="12"/>
  <c r="O204" i="12"/>
  <c r="O195" i="12" s="1"/>
  <c r="C192" i="12"/>
  <c r="F191" i="12"/>
  <c r="C191" i="12" s="1"/>
  <c r="L230" i="12"/>
  <c r="L195" i="12"/>
  <c r="C188" i="12"/>
  <c r="F187" i="12"/>
  <c r="C187" i="12" s="1"/>
  <c r="O174" i="12"/>
  <c r="O173" i="12" s="1"/>
  <c r="C173" i="12" s="1"/>
  <c r="O130" i="12"/>
  <c r="O75" i="12" s="1"/>
  <c r="O53" i="12"/>
  <c r="O291" i="12"/>
  <c r="C291" i="12" s="1"/>
  <c r="C260" i="12"/>
  <c r="F259" i="12"/>
  <c r="C252" i="12"/>
  <c r="F251" i="12"/>
  <c r="C251" i="12" s="1"/>
  <c r="C293" i="12"/>
  <c r="C246" i="12"/>
  <c r="O230" i="12"/>
  <c r="C131" i="12"/>
  <c r="F130" i="12"/>
  <c r="C276" i="12"/>
  <c r="C205" i="12"/>
  <c r="F204" i="12"/>
  <c r="C45" i="12"/>
  <c r="C27" i="12"/>
  <c r="L26" i="12"/>
  <c r="C69" i="12"/>
  <c r="L130" i="12"/>
  <c r="L75" i="12" s="1"/>
  <c r="L52" i="12" s="1"/>
  <c r="F20" i="12"/>
  <c r="F54" i="12"/>
  <c r="H51" i="12" l="1"/>
  <c r="I194" i="12"/>
  <c r="N51" i="12"/>
  <c r="M290" i="12"/>
  <c r="M50" i="12"/>
  <c r="C259" i="12"/>
  <c r="C174" i="12"/>
  <c r="E290" i="12"/>
  <c r="E50" i="12"/>
  <c r="C130" i="12"/>
  <c r="I51" i="12"/>
  <c r="I50" i="12" s="1"/>
  <c r="C204" i="12"/>
  <c r="L289" i="12"/>
  <c r="G290" i="12"/>
  <c r="G50" i="12"/>
  <c r="K52" i="12"/>
  <c r="K51" i="12" s="1"/>
  <c r="C196" i="12"/>
  <c r="O52" i="12"/>
  <c r="D50" i="12"/>
  <c r="O289" i="12"/>
  <c r="I75" i="12"/>
  <c r="I52" i="12" s="1"/>
  <c r="I290" i="12"/>
  <c r="C54" i="12"/>
  <c r="F53" i="12"/>
  <c r="C26" i="12"/>
  <c r="L20" i="12"/>
  <c r="C20" i="12" s="1"/>
  <c r="N50" i="12"/>
  <c r="N290" i="12"/>
  <c r="C83" i="12"/>
  <c r="F75" i="12"/>
  <c r="F195" i="12"/>
  <c r="O194" i="12"/>
  <c r="L194" i="12"/>
  <c r="L51" i="12" s="1"/>
  <c r="H290" i="12"/>
  <c r="H50" i="12"/>
  <c r="F230" i="12"/>
  <c r="C230" i="12" s="1"/>
  <c r="F269" i="12"/>
  <c r="C270" i="12"/>
  <c r="I289" i="12"/>
  <c r="L50" i="12" l="1"/>
  <c r="L290" i="12"/>
  <c r="C75" i="12"/>
  <c r="O51" i="12"/>
  <c r="O50" i="12" s="1"/>
  <c r="K50" i="12"/>
  <c r="K290" i="12"/>
  <c r="F194" i="12"/>
  <c r="C194" i="12" s="1"/>
  <c r="C195" i="12"/>
  <c r="C269" i="12"/>
  <c r="F289" i="12"/>
  <c r="C289" i="12" s="1"/>
  <c r="C53" i="12"/>
  <c r="F52" i="12"/>
  <c r="O290" i="12" l="1"/>
  <c r="F51" i="12"/>
  <c r="C52" i="12"/>
  <c r="F290" i="12" l="1"/>
  <c r="C290" i="12" s="1"/>
  <c r="F50" i="12"/>
  <c r="C50" i="12" s="1"/>
  <c r="C51" i="12"/>
</calcChain>
</file>

<file path=xl/sharedStrings.xml><?xml version="1.0" encoding="utf-8"?>
<sst xmlns="http://schemas.openxmlformats.org/spreadsheetml/2006/main" count="1067" uniqueCount="340">
  <si>
    <t>Budžeta finansēta institūcija</t>
  </si>
  <si>
    <t>Reģistrācijas Nr.</t>
  </si>
  <si>
    <t>Adrese</t>
  </si>
  <si>
    <t>Funkcionālās klasifikācijas kods</t>
  </si>
  <si>
    <t>Programma</t>
  </si>
  <si>
    <t>Konta Nr.</t>
  </si>
  <si>
    <t>pamatbudžetam</t>
  </si>
  <si>
    <t>Valsts budžeta transfertiem</t>
  </si>
  <si>
    <t>projektiem</t>
  </si>
  <si>
    <t>maksas pakalpojumiem</t>
  </si>
  <si>
    <t>ziedojumiem, dāvinājumiem</t>
  </si>
  <si>
    <t>Budžeta klasifikācijas                                                         kods</t>
  </si>
  <si>
    <t>Rādītāju nosaukumi</t>
  </si>
  <si>
    <t>Kopā</t>
  </si>
  <si>
    <t>Pamatbudžets</t>
  </si>
  <si>
    <t>Maksas pakalpojumi</t>
  </si>
  <si>
    <t>Ziedojumi, dāvinājumi</t>
  </si>
  <si>
    <t>1</t>
  </si>
  <si>
    <t xml:space="preserve">  I   IEŅĒMUMI</t>
  </si>
  <si>
    <t>Ieņēmumi pavisam kopā, t.sk.:</t>
  </si>
  <si>
    <t>Atlikums gada sākumā, t.sk:</t>
  </si>
  <si>
    <t>F21010000   kasē</t>
  </si>
  <si>
    <t>F22010000 bankā</t>
  </si>
  <si>
    <t>X</t>
  </si>
  <si>
    <t>Ieņēmumi no citiem avotiem saskaņā ar noslēgtajiem līgumiem</t>
  </si>
  <si>
    <t>Maksa par izglītības pakalpojumiem</t>
  </si>
  <si>
    <t>Mācību maksa</t>
  </si>
  <si>
    <t>Ieņēmumi no vecāku maksām</t>
  </si>
  <si>
    <t>Pārējie ieņēmumi par izglītības pakalpojumiem</t>
  </si>
  <si>
    <t>Ieņēmumi par dokumentu izsniegšanu un kancelejas pakalpojumiem</t>
  </si>
  <si>
    <t>Ieņēmumi par pārējo dokumentu izsniegšanu un pārēejiem kancelejas pakalpojumiem</t>
  </si>
  <si>
    <t>Ieņēmumi par nomu un īri</t>
  </si>
  <si>
    <t>Ieņēmumi no kustamā īpašuma iznomāšanas</t>
  </si>
  <si>
    <t>Maksa par personu uzturēšanos sociālās aprūpes iestādēs</t>
  </si>
  <si>
    <t>Ieņēmumi par biļešu realizāciju</t>
  </si>
  <si>
    <t>Ieņēmumi par projektu realizāciju</t>
  </si>
  <si>
    <t>Citi ieņēmumi par maksas pakalpojumiem</t>
  </si>
  <si>
    <t>Pārējie šajā klasifikācijā iepriekš neklasificētie ieņēmumi</t>
  </si>
  <si>
    <t>Citi iepriekš neklasificētie pašu ieņēmumi</t>
  </si>
  <si>
    <t>Pārējie iepriekš neklasificētie pašu ieņēmumi</t>
  </si>
  <si>
    <t>Saņemtie ziedojumi un dāvinājumi</t>
  </si>
  <si>
    <t>Juridisku personu ziedojumi un dāvinājumi naudā</t>
  </si>
  <si>
    <t>Fizisko personu ziedojumi un dāvinājumi naudā</t>
  </si>
  <si>
    <t xml:space="preserve">  I I     IZDEVUMI</t>
  </si>
  <si>
    <t>Izdevumi pavisam kopā, t.sk.</t>
  </si>
  <si>
    <t>Izdevumi (uzturēšanas izdevumi+izdevumi kapitālieguldījumiem)</t>
  </si>
  <si>
    <t>Uzturēšanas izdevumi kopā (1000; 2000; 3000; 4000)</t>
  </si>
  <si>
    <t>Atlīdzība</t>
  </si>
  <si>
    <t xml:space="preserve">Atalgojums  </t>
  </si>
  <si>
    <t>Mēnešalga</t>
  </si>
  <si>
    <t>Deputātu mēnešalga</t>
  </si>
  <si>
    <t>Pārējo darbinieku mēnešalga (darba alga)</t>
  </si>
  <si>
    <t>Piemaksa par nakts darbu</t>
  </si>
  <si>
    <t>Samaksa par virsstundu darbu un darbu svētku dienās</t>
  </si>
  <si>
    <t>Piemaksa par darbu īpašos apstākļos, speciālās piemaksas</t>
  </si>
  <si>
    <t>Piemaksa par personisko darba ieguldījumu un darba kvalitāti</t>
  </si>
  <si>
    <t>Piemaksa par papildu darbu</t>
  </si>
  <si>
    <t>Prēmijas un naudas balvas</t>
  </si>
  <si>
    <t>Citas normatīvajos aktos noteiktās piemaksas, kas nav iepriekš klasificētas</t>
  </si>
  <si>
    <t>Atalgojums fiziskajām personām uz tiesiskās attiecības regulējošu dokumentu pamata</t>
  </si>
  <si>
    <t>Darba devēja valsts sociālās apdrošin. obligātās iemaksas</t>
  </si>
  <si>
    <t>Darba devēja pabalsti, kompensācijas un citi maksājumi</t>
  </si>
  <si>
    <t>Mācību maksas kompensācija</t>
  </si>
  <si>
    <t>Uzturdevas kompensācija</t>
  </si>
  <si>
    <t>Darba devēja izdevumi veselības, dzīvības un nelaimes gadījumu apdrošināšanai</t>
  </si>
  <si>
    <t>Preces un pakalpojumi</t>
  </si>
  <si>
    <t>Mācību, darba un dienesta komandējumi, darba braucieni</t>
  </si>
  <si>
    <t>Iekšzemes mācību, darba un dienesta komandējumi, darba braucieni</t>
  </si>
  <si>
    <t>Dienas nauda</t>
  </si>
  <si>
    <t>Pārējie komandējumu un darba braucienu izdevumi</t>
  </si>
  <si>
    <t xml:space="preserve">Ārvalstu mācību, darba un dienesta komandējumi, darba braucieni </t>
  </si>
  <si>
    <t>Pakalpojumi</t>
  </si>
  <si>
    <t>Valsts nozīmes datu pārraides tīkla pakalpojumi</t>
  </si>
  <si>
    <t>Telefona abonēšanas maksa, vietējo un tālsarunu apmaksa, interneta pakalpojumu sniedzēju apmaksa</t>
  </si>
  <si>
    <t>Mobilā telefona abonēšanas maksas un sarunu apmaksa</t>
  </si>
  <si>
    <t>Pārējie sakaru pakalpojumi</t>
  </si>
  <si>
    <t>Izdevumi par komunālajiem pakalpojumiem</t>
  </si>
  <si>
    <t>Izdevumi par ūdeni un kanalizāciju</t>
  </si>
  <si>
    <t>Izdevumi par elektroenerģiju</t>
  </si>
  <si>
    <t>Izdevumi par pārējiem komunālajiem pakalpojumiem</t>
  </si>
  <si>
    <t>Iestādes administratīvie izdevumi un ar iestādes darbības nodrošināšanu saistītie izdevumi</t>
  </si>
  <si>
    <t>Administratīvie izdevumi un sabiedriskās attiecības</t>
  </si>
  <si>
    <t>Auditoru, tulku pakalpojumi, izdevumi par iestāžu pasūtītajiem pētījumiem</t>
  </si>
  <si>
    <t>Izdevumi par transporta pakalpojumiem</t>
  </si>
  <si>
    <t>Normatīvajos aktos noteiktie darba devēja veselības izdevumi darba ņēmējiem</t>
  </si>
  <si>
    <t xml:space="preserve">Pārējie iestādes administratīvie izdevumi </t>
  </si>
  <si>
    <t>Remontdarbi un iestāžu uzturēšanas pakalpojumi (izņemot kapitālo remontu)</t>
  </si>
  <si>
    <t>Ēku, būvju un telpu kārtējais remonts</t>
  </si>
  <si>
    <t>Transportlīdzekļu uzturēšana un remonts</t>
  </si>
  <si>
    <t>Iekārtas, inventāra un aparatūras remonts, tehniskā apkalpošana</t>
  </si>
  <si>
    <t>Nekustamā īpašuma uzturēšana</t>
  </si>
  <si>
    <t>Autoceļu un ielu pārvaldīšana un uzturēšana</t>
  </si>
  <si>
    <t>Apdrošināšanas izdevumi</t>
  </si>
  <si>
    <t>Pārējie remontdarbu un iestāžu uzturēšanas pakalpojumi</t>
  </si>
  <si>
    <t>Informācijas tehnoloģijas pakalpojumi</t>
  </si>
  <si>
    <t>Informācijas sistēmas uzturēšana</t>
  </si>
  <si>
    <t>Informācijas sistēmas licenču nomas izdevumi</t>
  </si>
  <si>
    <t>Pārējie informācijas tehnoloģiju pakalpojumi</t>
  </si>
  <si>
    <t>Īre un noma</t>
  </si>
  <si>
    <t>Ēku, telpu īre un noma</t>
  </si>
  <si>
    <t>Transportlīdzekļu noma</t>
  </si>
  <si>
    <t>Zemes noma</t>
  </si>
  <si>
    <t>Iekārtu, aparatūras un inventāra īre un noma</t>
  </si>
  <si>
    <t>Pārējā noma</t>
  </si>
  <si>
    <t>Citi pakalpojumi</t>
  </si>
  <si>
    <t>Izdevumi par tiesvedības darbiem</t>
  </si>
  <si>
    <t>Pašvaldību līdzekļi neparedzētiem gadījumiem</t>
  </si>
  <si>
    <t>Izdevumi juridiskās palīdzības sniedzējiem un zvērinātiem tiesu izpildītājiem</t>
  </si>
  <si>
    <t>Pārējie iepriekš neklasificētie pakalpojumu veidi</t>
  </si>
  <si>
    <t>Maksājumi par pašvaldību parāda apkalpošanu</t>
  </si>
  <si>
    <t>Krājumi, materiāli, energoresursi, preces, biroja preces un inventārs, kurus neuzskaita kodā 5000</t>
  </si>
  <si>
    <t>Izdevumi par precēm iestādes darbības nodrošināšanai</t>
  </si>
  <si>
    <t xml:space="preserve">Biroja preces </t>
  </si>
  <si>
    <t>Inventārs</t>
  </si>
  <si>
    <t>Spectērpi</t>
  </si>
  <si>
    <t>Kurināmais un enerģētiskie  materiāli</t>
  </si>
  <si>
    <t>Kurināmais</t>
  </si>
  <si>
    <t>Degviela</t>
  </si>
  <si>
    <t>Pārējie enerģētiskie materiāli</t>
  </si>
  <si>
    <t>Materiāli un izejvielas palīgražošanai</t>
  </si>
  <si>
    <t>Zāles, ķimikālijas, laboratorijas preces</t>
  </si>
  <si>
    <t>Medicīnas instrumenti, laboratorijas dzīvnieki un to uzturēšana</t>
  </si>
  <si>
    <t>Kārtējā remonta un iestāžu uzturēšanas materiāli</t>
  </si>
  <si>
    <t>Remontmateriāli</t>
  </si>
  <si>
    <t>Saimniecības materiāli</t>
  </si>
  <si>
    <t>Elektroiekārtu remonta un uzturēšanas materiāli</t>
  </si>
  <si>
    <t>Transportlīdzekļu uzturēšana un remontmateriāli</t>
  </si>
  <si>
    <t>Datortehnikas remonta un uzturēšanas materiāli</t>
  </si>
  <si>
    <t>Pārējās kārtējo remontu materiālu izmaksas</t>
  </si>
  <si>
    <t>Valsts un pašvaldību aprūpē un apgādē esošo personu uzturēšana</t>
  </si>
  <si>
    <t>Mīkstais inventārs</t>
  </si>
  <si>
    <t>Virtuves inventārs, trauki un galda piederumi</t>
  </si>
  <si>
    <t>Ēdināšanas izdevumi</t>
  </si>
  <si>
    <t>Formas tērpi un speciālais apģērbs</t>
  </si>
  <si>
    <t>Apdrošināšanas izdevumi veselības, dzīvības un nelaimes gadījumu apdrošināšanai</t>
  </si>
  <si>
    <t>Pārējie valsts un pašvaldību aprūpē un apgādē esošo personu uzturēšanas izdevumi, kuri nav minēti citos koda 2360 apakškodos</t>
  </si>
  <si>
    <t>Mācību līdzekļi un materiāli</t>
  </si>
  <si>
    <t>Specifiskie materiāli un inventārs</t>
  </si>
  <si>
    <t>Pārējie specifiskas lietošanas materiāli un inventārs</t>
  </si>
  <si>
    <t>Pārējās preces</t>
  </si>
  <si>
    <t>Izdevumi periodikas iegādei</t>
  </si>
  <si>
    <t>Budžeta iestāžu pievienotās vērtības nodokļa maksājumi</t>
  </si>
  <si>
    <t>Budžeta iestāžu nekustamā īpašuma nodokļa (t.sk. zemes nodokļa parāda) maksājumi budžetā</t>
  </si>
  <si>
    <t>Budžeta iestāžu dabas resursu nodokļa maksājumi</t>
  </si>
  <si>
    <t>Pārējie budžeta iestāžu pārskaitītie nodokļi un nodevas</t>
  </si>
  <si>
    <t>Pakalpojumi, kurus budžeta iestādes apmaksā noteikto funkciju ietvaros, kas nav iestādes administratīvie izdevumi</t>
  </si>
  <si>
    <t>Subsīdijas un dotācijas</t>
  </si>
  <si>
    <t>Subsīdijas un dotācijas komersantiem, biedrībām un nodibinājumiem</t>
  </si>
  <si>
    <t>Valsts un pašvaldību budžeta dotācija komersantiem, biedrībām un nodibinājumiem un fiziskām personām</t>
  </si>
  <si>
    <t>Valsts un pašvaldību budžeta dotācija valsts un pašvaldību komersantiem</t>
  </si>
  <si>
    <t>Valsts un pašvaldību budžeta dotācija komersantiem, ostām un speciālajām ekonomiskajām zonām</t>
  </si>
  <si>
    <t>Valsts un pašvaldību budžeta dotācija biedrībām un nodibinājumiem</t>
  </si>
  <si>
    <t>Subsīdijas un dotācijas biedrībām un nodibinājumiem Eiropas Savienības politiku instrumentu un pārējās ārvalstu finanšu palīdzības līdzfinansētajiem projektiem (pasākumiem)</t>
  </si>
  <si>
    <t>Subsīdijas un dotācijas komersantiem, ostām un speciālajām ekonomiskajām zonām Eiropas Savienības politiku instrumentu un pārējās ārvalstu finanšu palīdzības līdzfinansētajiem projektiem (pasākumiem)</t>
  </si>
  <si>
    <t>Atmaksa komersantiem, ostām un speciālajām ekonomiskajām zonām par Eiropas Savienības politiku instrumentu un pārējās ārvalstu finanšu palīdzības projektu (pasākumu) īstenošanu</t>
  </si>
  <si>
    <t>Atmaksa biedrībām un nodibinājumiem par Eiropas Savienības politiku instrumentu un pārējās ārvalstu finanšu palīdzības projektu (pasākumu) īstenošanu</t>
  </si>
  <si>
    <t>Subsīdijas komersantiem sabiedriskā transporta pakalpojumu nodrošināšanai (par pasažieru regulārajiem pārvadājumiem)</t>
  </si>
  <si>
    <t>Produktu supsīdijas komersantiem sabiedriskā transporta pakalpojumu nodrošināšanai (par pasažieru regulārajiem pārvadājumiem)</t>
  </si>
  <si>
    <t>Citas ražošanas subsīdijas komersantiem sabiedriskā transporta pakalpojumu nodrošināšanai (par pasažieru regulārajiem pārvadājumiem)</t>
  </si>
  <si>
    <t>Procentu izdevumi</t>
  </si>
  <si>
    <t>Procentu maksājumi iekšzemes kredītiestādēm</t>
  </si>
  <si>
    <t>Procentu maksājumi iekšzemes finanšu institūcijām par aizņēmumiem un vērtspapīriem</t>
  </si>
  <si>
    <t>Budžeta iestāžu līzinga procentu maksājumi</t>
  </si>
  <si>
    <t>Pārējie procentu maksājumi</t>
  </si>
  <si>
    <t>Budžeta iestāžu procentu maksājumi Valsts kasei</t>
  </si>
  <si>
    <t>Budžeta iestāžu procenta maksājumi Valsts kasei, izņemot valsts sociālās apdrošināšanas speciālo budžetu</t>
  </si>
  <si>
    <t>Izdevumi kapitālieguldījumiem - kopā</t>
  </si>
  <si>
    <t>Pamatkapitāla veidošana</t>
  </si>
  <si>
    <t>Nemateriālie ieguldījumi</t>
  </si>
  <si>
    <t>Attīstības pasākumi un programmas</t>
  </si>
  <si>
    <t>Licences, koncesijas un patenti, preču zīmes un līdzīgas tiesības</t>
  </si>
  <si>
    <t>Datorprogrammas</t>
  </si>
  <si>
    <t>Pārējās licences, koncesijas un patenti, preču zīmes un tamlīdzīgas tiesības</t>
  </si>
  <si>
    <t>Pārējie nemateriālie ieguldījumi</t>
  </si>
  <si>
    <t>Nemateriālo ieguldījumu izveidošana</t>
  </si>
  <si>
    <t>Kapitālsabiedrību iegādes rezultātā iegūtā nemateriālā vērtība</t>
  </si>
  <si>
    <t>Pamatlīdzekļi</t>
  </si>
  <si>
    <t>Dzīvojamās ēkas</t>
  </si>
  <si>
    <t>Nedzīvojamās ēkas</t>
  </si>
  <si>
    <t>Transporta būves</t>
  </si>
  <si>
    <t>Kultivētā zeme</t>
  </si>
  <si>
    <t>Atpūtai un izklaidei izmantojamā zeme</t>
  </si>
  <si>
    <t>Pārējā zeme</t>
  </si>
  <si>
    <t>Pārējais nekustamais īpašums</t>
  </si>
  <si>
    <t>Tehnoloģiskās iekārtas un mašīnas</t>
  </si>
  <si>
    <t>Pārējie pamatlīdzekļi</t>
  </si>
  <si>
    <t>Transportlīdzekļi</t>
  </si>
  <si>
    <t>Saimniecības pamatlīdzekļi</t>
  </si>
  <si>
    <t>Bibliotēku krājumi</t>
  </si>
  <si>
    <t>Izklaides, literārie un mākslas oriģināldarbi</t>
  </si>
  <si>
    <t>Antīkie un citi mākslas priekšmeti</t>
  </si>
  <si>
    <t>Citas vērtslietas</t>
  </si>
  <si>
    <t>Datortehnika, sakaru un cita biroja tehnika</t>
  </si>
  <si>
    <t>Pārējie iepriekš neklasificētie pamatlīdzekļi</t>
  </si>
  <si>
    <t>Pamatlīdzekļu izveidošana un nepabeigtā būvniecība</t>
  </si>
  <si>
    <t>Kapitālais remonts un rekonstrukcija</t>
  </si>
  <si>
    <t>Bioloģiskie un pazemes aktīvi</t>
  </si>
  <si>
    <t>Pārējie bioloģiskie un lauksaimniecības aktīvi</t>
  </si>
  <si>
    <t>Ilgtermiņa ieguldījumi nomātajos pamatlīdzekļos</t>
  </si>
  <si>
    <t>Sociālie pabalsti</t>
  </si>
  <si>
    <t>Pensijas un sociālie pabalsti naudā</t>
  </si>
  <si>
    <t>Valsts sociālās apdrošināšanas pabalsti naudā</t>
  </si>
  <si>
    <t>Valsts sociālie pabalsti naudā</t>
  </si>
  <si>
    <t>Pārējie valsts pabalsti un kompensācijas</t>
  </si>
  <si>
    <t>Valsts un pašvaldību nodarbinātības pabalsti naudā</t>
  </si>
  <si>
    <t>Bezdarbnieku pabalsts</t>
  </si>
  <si>
    <t>Bezdarbnieku stipendija</t>
  </si>
  <si>
    <t>Pašvaldību sociālā palīdzība iedzīvotājiem naudā</t>
  </si>
  <si>
    <t>Pabalsti veselības aprūpei naudā</t>
  </si>
  <si>
    <t>Pabalsti ēdināšanai naudā</t>
  </si>
  <si>
    <t>Sociālās garantijas bāreņiem un audžuģimenēm naudā</t>
  </si>
  <si>
    <t>Pārējā sociālā palīdzība  naudā</t>
  </si>
  <si>
    <t>Pabalsts garantētā minimālā ienākumu līmeņa nodrošināšanai naudā</t>
  </si>
  <si>
    <t>Dzīvokļa pabalsti naudā</t>
  </si>
  <si>
    <t>Valsts un pašvaldību budžeta maksājumi</t>
  </si>
  <si>
    <t>Stipendijas</t>
  </si>
  <si>
    <t>Transporta izdevumu kompensācijas</t>
  </si>
  <si>
    <t>Ilgstošas sociālās aprūpes un sociālās rehabilitācijas institūciju veiktie maksājumi klientiem personiskiem izdevumiem no normatīvajos aktos noteiktajiem klientu ienākumiem, kas izmaksāti no valsts budžeta līdzekļiem</t>
  </si>
  <si>
    <t>Pārējie klasifikācijā neminētie no valsts un pašvaldību budžeta veiktie maksājumi iedzīvotājiem naudā</t>
  </si>
  <si>
    <t>Sociālie pabalsti natūrā</t>
  </si>
  <si>
    <t>Pabalsti ēdināšanai natūrā</t>
  </si>
  <si>
    <t>Atbalsta pasākumi un kompensācijas natūrā</t>
  </si>
  <si>
    <t>Dzīvokļa pabalsti natūrā</t>
  </si>
  <si>
    <t>Pārējie klasifikācijā neminētie maksājumi iedzīvotājiem natūrā un kompensācijas</t>
  </si>
  <si>
    <t>Pašvaldības pirktie sociālie pakalpojumi  iedzīvotājiem</t>
  </si>
  <si>
    <t>Samaksa par aprūpi mājās</t>
  </si>
  <si>
    <t>Samaksa par ilgstošas sociālās aprūpes un sociālās rehabilitācijas institūciju sniegtajiem pakalpojumiem</t>
  </si>
  <si>
    <t>Samaksa par pārējiem sociālajiem pakalpojumiem saskaņā ar pašvaldību saistošajiem noteikumiem</t>
  </si>
  <si>
    <t>Naudas balvas</t>
  </si>
  <si>
    <t>Izdevumi brīvprātīgo iniciatīvu izpildei</t>
  </si>
  <si>
    <t>Izsoles nodrošinājuma un citu maksājumu, kas saistīti ar dalību izsolēs, atmaksa</t>
  </si>
  <si>
    <t>Pašvaldību  uzturēšanas izdevumu transferti citām pašvaldībām</t>
  </si>
  <si>
    <t>Pašvaldības pamatbudžeta uzturēšanas izdevumu transferts uz pašvaldības speciālo budžetu</t>
  </si>
  <si>
    <t>Pašvaldības speciālā budžeta uzturēšanas izdevumu transferts uz pašvaldības pamatbudžetu</t>
  </si>
  <si>
    <t>Pašvaldības  uzturēšanas izdevumu transferti uz valsts budžetu</t>
  </si>
  <si>
    <t>Pašvaldību atmaksa valsts budžetam par iepriekšējos gados saņemto, bet neizlietoto valsts budžeta transfertu uzturēšanas izdevumiem</t>
  </si>
  <si>
    <t>Pašvaldību atmaksa valsts budžetam par iepriekšējos gados saņemtajiem valsts budžeta transfertiem uzturēšanas izdevumiem Eiropas Savienības politiku instrumentu un pārējās ārvalstu finanšu palīdzības līdzfinansētajos projektos (pasākumos)</t>
  </si>
  <si>
    <t>Pašvaldības iemaksa pašvaldību finanšu izlīdzināšanas fondā</t>
  </si>
  <si>
    <t>Atlikums perioda beigās bankā, t.sk</t>
  </si>
  <si>
    <t>F22 01 00 00</t>
  </si>
  <si>
    <t>kases apgrozības līdzekļi</t>
  </si>
  <si>
    <t>F22 01 00 20</t>
  </si>
  <si>
    <t>atgriežamie līdzekļi pašvaldības budžetam</t>
  </si>
  <si>
    <t>Kontrolsumma</t>
  </si>
  <si>
    <t>Ieņēmumu pārsniegums (+) vai deficīts (-)</t>
  </si>
  <si>
    <t>Finansēšana</t>
  </si>
  <si>
    <t>F21 01 00 00</t>
  </si>
  <si>
    <t>Naudas līdzekļi</t>
  </si>
  <si>
    <t>F40 02 00 00</t>
  </si>
  <si>
    <t>Aizņēmumi</t>
  </si>
  <si>
    <t>F40 12 00 10</t>
  </si>
  <si>
    <t>Saņemtie īstermiņa aizņēmumi</t>
  </si>
  <si>
    <t>F40 12 00 20</t>
  </si>
  <si>
    <t>Saņemto īstermiņu aizņēmumu atmaksa</t>
  </si>
  <si>
    <t>F40 22 00 10</t>
  </si>
  <si>
    <t>Saņemtie vidēja termiņa aizņēmumi</t>
  </si>
  <si>
    <t>F40 22 00 20</t>
  </si>
  <si>
    <t>Saņemto vidēja termiņa aizņēmumu atmaksa</t>
  </si>
  <si>
    <t>F40 32 00 10</t>
  </si>
  <si>
    <t>Saņemtie ilgtermiņa aizņēmumi</t>
  </si>
  <si>
    <t>F40 32 00 20</t>
  </si>
  <si>
    <t>Saņemto ilgtermiņa aizņēmumu atmaksa</t>
  </si>
  <si>
    <t>F40 01 00 00</t>
  </si>
  <si>
    <t>Aizdevumi</t>
  </si>
  <si>
    <t>F55 01 00 00</t>
  </si>
  <si>
    <t>Akcijas un cita līdzdalība komersantu pašu kapitālā neskaitot kopieguldījuma fonda akcijas</t>
  </si>
  <si>
    <t>Starptautiskā sadarbība</t>
  </si>
  <si>
    <t>Pārējie pārskaitījumi ārvalstīm</t>
  </si>
  <si>
    <t>Subsīdijas un dotācijas komersantiem, biedrībām un nodibinājumiem, ostām un speciālajām ekonomiskajām zonām Eiropas Savienības politiku instrumentu un pārējās ārvalstu finanšu palīdzības līdzfinansēto projektu un (vai) pasākumu ietvaros</t>
  </si>
  <si>
    <t>Sociālās garantijas bāreņiem un audžuģimenēm natūrā</t>
  </si>
  <si>
    <t>Pārējā sociālā palīdzība  natūrā</t>
  </si>
  <si>
    <t>Izdevumi par siltumenerģiju, tai skaitā apkuri</t>
  </si>
  <si>
    <t>Ar brīvprātīgā darba veikšanu saistītie izdevumi</t>
  </si>
  <si>
    <t>Izdevumi par precēm iestādes administratīvās darbības nodrošināšanai un sabiedrisko attiecību īstenošanai</t>
  </si>
  <si>
    <t>Pašvaldības un tās iestāžu savstarpējie uzturēšanas izdevumu transferti</t>
  </si>
  <si>
    <t>Piemaksas, prēmijas un naudas balvas</t>
  </si>
  <si>
    <t>Darba devēja valsts soc. apdroš. obl. iemaksas, pabalsti un kompensācijas</t>
  </si>
  <si>
    <t>Darba devēja pabalsti un kompensācijas, no kuriem aprēķina iedzīvotāju ienākuma nodokli un valsts soc. apdroš. obl. iemaksas</t>
  </si>
  <si>
    <t>Darba devēja pabalsti un kompensācijas, no kā neaprēķina iedzīvotāju ienākuma nodokli un valsts soc. apdroš. obl. Iemaksas</t>
  </si>
  <si>
    <t>Izdevumi par atkritumu savākšanu, izvešanu no apdzīvotām vietām un teritorijām ārpus apdzīvotām vietām un atkritumu utilizāciju</t>
  </si>
  <si>
    <t>Profesionālās darbības civiltiesiskās atbildības apdrošināšanas izdevumi</t>
  </si>
  <si>
    <t>Zāles, ķimikālijas, laboratorijas preces, medicīniskās ierīces, medicīniskie instrumenti, laboratorijas dzīvnieki un to uzturēšana</t>
  </si>
  <si>
    <t>Pašvaldību sociālā palīdzība iedzīvotājiem natūrā</t>
  </si>
  <si>
    <t>Pašvaldības un tās iestāžu savstarpējie transferti</t>
  </si>
  <si>
    <t>Ieņēmumi no iestāžu sniegtajiem maksas pakalpojumiem un citi pašu ieņēmumi</t>
  </si>
  <si>
    <t>Ieņēmumi par telpu nomu</t>
  </si>
  <si>
    <t>Ieņēmumi par pārējiem sniegtajiem maksas pakalpojumiem</t>
  </si>
  <si>
    <t>Valsts un citu pašvaldību (iestāžu) budžeta transferti</t>
  </si>
  <si>
    <t>Pašvaldību uzturēšanas izdevumu transferti (izņemot atmaksas) uz valsts budžetu</t>
  </si>
  <si>
    <t>Pārējie iepriekš neklasificētie īpašiem mērķiem noteiktie ieņēmumi</t>
  </si>
  <si>
    <t>Izdevumu tāme 2019.gadam</t>
  </si>
  <si>
    <t>IEŅĒMUMU UN IZDEVUMU TĀME 2019.GADAM</t>
  </si>
  <si>
    <t>Kapitālo izdevumu transferti</t>
  </si>
  <si>
    <t>Pašvaldību kapitālo izdevumu transferti</t>
  </si>
  <si>
    <t>Pašvaldību kapitālo izdevumu transferti citām pašvaldībām</t>
  </si>
  <si>
    <t>Darba devēja uzturdevas kompensācija</t>
  </si>
  <si>
    <t>Izdevumi par sakaru pakalpojumiem</t>
  </si>
  <si>
    <t>Izdevumi par saņemtajiem mācību pakalpojumiem</t>
  </si>
  <si>
    <t>Maksājumu pakalpojumi un komisijas</t>
  </si>
  <si>
    <t>Maksājumi par parāda apkalpošanu un komisijas maksas par izmantotajiem atsavinātajiem finanšu instrumentiem</t>
  </si>
  <si>
    <t>Munīcija un sprāgstvielas</t>
  </si>
  <si>
    <t>Budžeta iestāžu nodokļu, nodevu un sankciju maksājumi</t>
  </si>
  <si>
    <t>Budžeta iestāžu nodokļu un nodevu maksājumi</t>
  </si>
  <si>
    <t>Maksājumi par budžeta iestādēm piemērotajām sankcijām</t>
  </si>
  <si>
    <t>Zeme un būves</t>
  </si>
  <si>
    <t>Zeme zem būvēm</t>
  </si>
  <si>
    <t>Inženierbūves</t>
  </si>
  <si>
    <t>Pašvaldību pabalsti naudā krīzes situācijā</t>
  </si>
  <si>
    <t>Pašvaldības pabalsti natūrā krīzes situācijā</t>
  </si>
  <si>
    <t>Izdevumi par piešķīrumiem iedzīvotājiem natūrā, naudas balvas, izdevumi pašvaldību brīvprātīgo iniciatīvu izpildei</t>
  </si>
  <si>
    <t>Izdevumi par piešķīrumiem iedzīvotājiem natūrā brīvprātīgo iniciatīvu izpildei</t>
  </si>
  <si>
    <t>Transferti, uzturēšanas izdevumu transferti, pašu resursu maksājumi, starptautiskā sadarbība</t>
  </si>
  <si>
    <t>Pašvaldību transferti un uzturēšanas izdevumu transferti</t>
  </si>
  <si>
    <t>Pašvaldību izdevumu iekšējie tranferti starp pašvaldības budžeta veidiem</t>
  </si>
  <si>
    <t>Pamatbudžets pirms priekšlikumiem</t>
  </si>
  <si>
    <t>Priekšlikumi izmaiņām pamatbudž. (+/-)</t>
  </si>
  <si>
    <t>Valsts un citu pašvaldību (iestāžu) budžeta transferti pirms priekšlikumiem</t>
  </si>
  <si>
    <t>Priekšlikumi izmaiņām Valsts u.c. pašvaldību (iestāžu) budž.transf. (+/-)</t>
  </si>
  <si>
    <t>Maksas pakalpojumi pirms priekšlikumiem</t>
  </si>
  <si>
    <t>Priekšlikumi izmaiņām maksas pakalpojumi (+/-)</t>
  </si>
  <si>
    <t>Ziedojumi, dāvinājumi pirms priekšlikumiem</t>
  </si>
  <si>
    <t>Priekšlikumi izmaiņām ziedojumi, dāvinājumi (+/-)</t>
  </si>
  <si>
    <t>Finanšu līdzekļu nepieciešamības pamatojums, aprēķini, atšifrējumi, ekonomijas vai samazinājuma iemesli</t>
  </si>
  <si>
    <t>Jūrmalas pilsētas dome</t>
  </si>
  <si>
    <t>90000056357</t>
  </si>
  <si>
    <t>08.100</t>
  </si>
  <si>
    <t>03.110</t>
  </si>
  <si>
    <t xml:space="preserve">Jomas  iela 1/5 , Jūrmala </t>
  </si>
  <si>
    <t>LV84PARX00024845720001</t>
  </si>
  <si>
    <t>Tāme Nr. 03.2.1.</t>
  </si>
  <si>
    <t>Jūrmalas pilsētas pašvaldības policija</t>
  </si>
  <si>
    <t>90000056554</t>
  </si>
  <si>
    <t>Dubultu prospekts 2, Jūrmala, LV - 2015</t>
  </si>
  <si>
    <t>Iestādes uzturēšana un sabiedriskās kārtības nodrošināšana</t>
  </si>
  <si>
    <t>LV30PARX0002484572003</t>
  </si>
  <si>
    <t>LV54PARX0002484577003</t>
  </si>
  <si>
    <t xml:space="preserve">Līdzekļu ietaupījums - pārtrauktas darba attiecības ar darbinieku, kam 2019.gada budžetā ieplānots finansējums atvaļinājuma pabalstam.  </t>
  </si>
  <si>
    <t xml:space="preserve">Nepieciešams finansējums  pabalsta izmaksai darbiniekam sakarā ar tuvinieka nāvi. </t>
  </si>
  <si>
    <t>Sporta veidu attīstība</t>
  </si>
  <si>
    <t>Tāme Nr.08.1.8.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</si>
</sst>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b/>
      <u/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sz val="6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9"/>
      <color rgb="FF00B050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</cellStyleXfs>
  <cellXfs count="321">
    <xf numFmtId="0" fontId="0" fillId="0" borderId="0" xfId="0"/>
    <xf numFmtId="0" fontId="2" fillId="0" borderId="0" xfId="1" applyFont="1" applyFill="1" applyBorder="1" applyAlignment="1" applyProtection="1">
      <alignment vertical="center"/>
    </xf>
    <xf numFmtId="49" fontId="2" fillId="2" borderId="1" xfId="1" applyNumberFormat="1" applyFont="1" applyFill="1" applyBorder="1" applyAlignment="1" applyProtection="1">
      <alignment vertical="center"/>
    </xf>
    <xf numFmtId="49" fontId="2" fillId="2" borderId="0" xfId="1" applyNumberFormat="1" applyFont="1" applyFill="1" applyBorder="1" applyAlignment="1" applyProtection="1">
      <alignment vertical="center"/>
    </xf>
    <xf numFmtId="49" fontId="4" fillId="2" borderId="1" xfId="1" applyNumberFormat="1" applyFont="1" applyFill="1" applyBorder="1" applyAlignment="1" applyProtection="1">
      <alignment vertical="center"/>
    </xf>
    <xf numFmtId="49" fontId="5" fillId="2" borderId="0" xfId="1" applyNumberFormat="1" applyFont="1" applyFill="1" applyBorder="1" applyAlignment="1" applyProtection="1">
      <alignment vertical="center"/>
    </xf>
    <xf numFmtId="0" fontId="2" fillId="0" borderId="0" xfId="1" applyFont="1" applyBorder="1" applyAlignment="1" applyProtection="1">
      <alignment vertical="center"/>
    </xf>
    <xf numFmtId="49" fontId="6" fillId="2" borderId="1" xfId="1" applyNumberFormat="1" applyFont="1" applyFill="1" applyBorder="1" applyAlignment="1" applyProtection="1">
      <alignment vertical="center"/>
    </xf>
    <xf numFmtId="49" fontId="2" fillId="2" borderId="8" xfId="1" applyNumberFormat="1" applyFont="1" applyFill="1" applyBorder="1" applyAlignment="1" applyProtection="1">
      <alignment vertical="center"/>
    </xf>
    <xf numFmtId="49" fontId="2" fillId="2" borderId="9" xfId="1" applyNumberFormat="1" applyFont="1" applyFill="1" applyBorder="1" applyAlignment="1" applyProtection="1">
      <alignment vertical="center"/>
    </xf>
    <xf numFmtId="49" fontId="2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 textRotation="90"/>
    </xf>
    <xf numFmtId="1" fontId="7" fillId="0" borderId="22" xfId="1" applyNumberFormat="1" applyFont="1" applyFill="1" applyBorder="1" applyAlignment="1" applyProtection="1">
      <alignment horizontal="center" vertical="center"/>
    </xf>
    <xf numFmtId="1" fontId="7" fillId="0" borderId="23" xfId="1" applyNumberFormat="1" applyFont="1" applyFill="1" applyBorder="1" applyAlignment="1" applyProtection="1">
      <alignment horizontal="center" vertical="center"/>
    </xf>
    <xf numFmtId="1" fontId="7" fillId="0" borderId="24" xfId="1" applyNumberFormat="1" applyFont="1" applyFill="1" applyBorder="1" applyAlignment="1" applyProtection="1">
      <alignment horizontal="center" vertical="center"/>
    </xf>
    <xf numFmtId="1" fontId="7" fillId="0" borderId="25" xfId="1" applyNumberFormat="1" applyFont="1" applyFill="1" applyBorder="1" applyAlignment="1" applyProtection="1">
      <alignment horizontal="center" vertical="center"/>
    </xf>
    <xf numFmtId="0" fontId="5" fillId="0" borderId="16" xfId="1" applyFont="1" applyFill="1" applyBorder="1" applyAlignment="1" applyProtection="1">
      <alignment vertical="center" wrapText="1"/>
    </xf>
    <xf numFmtId="0" fontId="5" fillId="0" borderId="16" xfId="1" applyFont="1" applyFill="1" applyBorder="1" applyAlignment="1" applyProtection="1">
      <alignment horizontal="left" vertical="center" wrapText="1"/>
    </xf>
    <xf numFmtId="0" fontId="5" fillId="0" borderId="20" xfId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Alignment="1" applyProtection="1">
      <alignment vertical="center"/>
    </xf>
    <xf numFmtId="0" fontId="5" fillId="0" borderId="26" xfId="1" applyFont="1" applyFill="1" applyBorder="1" applyAlignment="1" applyProtection="1">
      <alignment vertical="center" wrapText="1"/>
    </xf>
    <xf numFmtId="0" fontId="5" fillId="0" borderId="26" xfId="1" applyFont="1" applyFill="1" applyBorder="1" applyAlignment="1" applyProtection="1">
      <alignment horizontal="left" vertical="center" wrapText="1"/>
    </xf>
    <xf numFmtId="3" fontId="5" fillId="0" borderId="27" xfId="1" applyNumberFormat="1" applyFont="1" applyFill="1" applyBorder="1" applyAlignment="1" applyProtection="1">
      <alignment horizontal="right" vertical="center"/>
    </xf>
    <xf numFmtId="0" fontId="2" fillId="0" borderId="22" xfId="1" applyFont="1" applyFill="1" applyBorder="1" applyAlignment="1" applyProtection="1">
      <alignment vertical="center" wrapText="1"/>
    </xf>
    <xf numFmtId="0" fontId="2" fillId="0" borderId="22" xfId="1" applyFont="1" applyFill="1" applyBorder="1" applyAlignment="1" applyProtection="1">
      <alignment horizontal="left" vertical="center" wrapText="1"/>
    </xf>
    <xf numFmtId="3" fontId="2" fillId="0" borderId="24" xfId="1" applyNumberFormat="1" applyFont="1" applyFill="1" applyBorder="1" applyAlignment="1" applyProtection="1">
      <alignment horizontal="right" vertical="center"/>
    </xf>
    <xf numFmtId="0" fontId="2" fillId="0" borderId="16" xfId="1" applyFont="1" applyFill="1" applyBorder="1" applyAlignment="1" applyProtection="1">
      <alignment vertical="center" wrapText="1"/>
    </xf>
    <xf numFmtId="0" fontId="2" fillId="0" borderId="16" xfId="1" applyFont="1" applyFill="1" applyBorder="1" applyAlignment="1" applyProtection="1">
      <alignment horizontal="right" vertical="center" wrapText="1"/>
    </xf>
    <xf numFmtId="3" fontId="2" fillId="0" borderId="20" xfId="1" applyNumberFormat="1" applyFont="1" applyFill="1" applyBorder="1" applyAlignment="1" applyProtection="1">
      <alignment horizontal="right" vertical="center"/>
      <protection locked="0"/>
    </xf>
    <xf numFmtId="0" fontId="2" fillId="0" borderId="28" xfId="1" applyFont="1" applyFill="1" applyBorder="1" applyAlignment="1" applyProtection="1">
      <alignment vertical="center" wrapText="1"/>
    </xf>
    <xf numFmtId="0" fontId="2" fillId="0" borderId="28" xfId="1" applyFont="1" applyFill="1" applyBorder="1" applyAlignment="1" applyProtection="1">
      <alignment horizontal="right" vertical="center" wrapText="1"/>
    </xf>
    <xf numFmtId="3" fontId="2" fillId="0" borderId="5" xfId="1" applyNumberFormat="1" applyFont="1" applyFill="1" applyBorder="1" applyAlignment="1" applyProtection="1">
      <alignment horizontal="right" vertical="center"/>
      <protection locked="0"/>
    </xf>
    <xf numFmtId="0" fontId="5" fillId="0" borderId="19" xfId="1" applyFont="1" applyFill="1" applyBorder="1" applyAlignment="1" applyProtection="1">
      <alignment horizontal="left" vertical="center" wrapText="1"/>
    </xf>
    <xf numFmtId="3" fontId="2" fillId="0" borderId="21" xfId="1" applyNumberFormat="1" applyFont="1" applyFill="1" applyBorder="1" applyAlignment="1" applyProtection="1">
      <alignment horizontal="center" vertical="center"/>
    </xf>
    <xf numFmtId="0" fontId="5" fillId="0" borderId="30" xfId="1" applyFont="1" applyFill="1" applyBorder="1" applyAlignment="1" applyProtection="1">
      <alignment horizontal="left" vertical="center" wrapText="1"/>
    </xf>
    <xf numFmtId="3" fontId="2" fillId="0" borderId="31" xfId="1" applyNumberFormat="1" applyFont="1" applyFill="1" applyBorder="1" applyAlignment="1" applyProtection="1">
      <alignment horizontal="right" vertical="center"/>
      <protection locked="0"/>
    </xf>
    <xf numFmtId="3" fontId="2" fillId="0" borderId="31" xfId="1" applyNumberFormat="1" applyFont="1" applyFill="1" applyBorder="1" applyAlignment="1" applyProtection="1">
      <alignment horizontal="center" vertical="center"/>
    </xf>
    <xf numFmtId="3" fontId="2" fillId="0" borderId="31" xfId="1" applyNumberFormat="1" applyFont="1" applyFill="1" applyBorder="1" applyAlignment="1" applyProtection="1">
      <alignment vertical="center"/>
    </xf>
    <xf numFmtId="0" fontId="5" fillId="0" borderId="30" xfId="1" applyFont="1" applyFill="1" applyBorder="1" applyAlignment="1" applyProtection="1">
      <alignment horizontal="center" vertical="center" wrapText="1"/>
    </xf>
    <xf numFmtId="0" fontId="2" fillId="0" borderId="16" xfId="1" applyFont="1" applyFill="1" applyBorder="1" applyAlignment="1" applyProtection="1">
      <alignment horizontal="left" vertical="center" wrapText="1"/>
    </xf>
    <xf numFmtId="3" fontId="2" fillId="0" borderId="20" xfId="1" applyNumberFormat="1" applyFont="1" applyFill="1" applyBorder="1" applyAlignment="1" applyProtection="1">
      <alignment horizontal="center" vertical="center"/>
    </xf>
    <xf numFmtId="3" fontId="2" fillId="0" borderId="20" xfId="1" applyNumberFormat="1" applyFont="1" applyFill="1" applyBorder="1" applyAlignment="1" applyProtection="1">
      <alignment vertical="center"/>
      <protection locked="0"/>
    </xf>
    <xf numFmtId="0" fontId="2" fillId="0" borderId="28" xfId="1" applyFont="1" applyFill="1" applyBorder="1" applyAlignment="1" applyProtection="1">
      <alignment horizontal="left" vertical="center" wrapText="1"/>
    </xf>
    <xf numFmtId="3" fontId="2" fillId="0" borderId="5" xfId="1" applyNumberFormat="1" applyFont="1" applyFill="1" applyBorder="1" applyAlignment="1" applyProtection="1">
      <alignment horizontal="center" vertical="center"/>
    </xf>
    <xf numFmtId="3" fontId="2" fillId="0" borderId="5" xfId="1" applyNumberFormat="1" applyFont="1" applyFill="1" applyBorder="1" applyAlignment="1" applyProtection="1">
      <alignment vertical="center"/>
      <protection locked="0"/>
    </xf>
    <xf numFmtId="0" fontId="2" fillId="0" borderId="32" xfId="1" applyFont="1" applyFill="1" applyBorder="1" applyAlignment="1" applyProtection="1">
      <alignment horizontal="right" vertical="center" wrapText="1"/>
    </xf>
    <xf numFmtId="0" fontId="2" fillId="0" borderId="32" xfId="1" applyFont="1" applyFill="1" applyBorder="1" applyAlignment="1" applyProtection="1">
      <alignment horizontal="left" vertical="center" wrapText="1"/>
    </xf>
    <xf numFmtId="3" fontId="2" fillId="0" borderId="33" xfId="1" applyNumberFormat="1" applyFont="1" applyFill="1" applyBorder="1" applyAlignment="1" applyProtection="1">
      <alignment horizontal="center" vertical="center"/>
    </xf>
    <xf numFmtId="3" fontId="2" fillId="0" borderId="33" xfId="1" applyNumberFormat="1" applyFont="1" applyFill="1" applyBorder="1" applyAlignment="1" applyProtection="1">
      <alignment vertical="center"/>
      <protection locked="0"/>
    </xf>
    <xf numFmtId="0" fontId="5" fillId="0" borderId="34" xfId="1" applyFont="1" applyFill="1" applyBorder="1" applyAlignment="1" applyProtection="1">
      <alignment horizontal="left" vertical="center" wrapText="1"/>
    </xf>
    <xf numFmtId="3" fontId="2" fillId="0" borderId="33" xfId="1" applyNumberFormat="1" applyFont="1" applyFill="1" applyBorder="1" applyAlignment="1" applyProtection="1">
      <alignment horizontal="right" vertical="center"/>
      <protection locked="0"/>
    </xf>
    <xf numFmtId="3" fontId="2" fillId="0" borderId="36" xfId="1" applyNumberFormat="1" applyFont="1" applyFill="1" applyBorder="1" applyAlignment="1" applyProtection="1">
      <alignment horizontal="center" vertical="center"/>
    </xf>
    <xf numFmtId="3" fontId="2" fillId="0" borderId="37" xfId="1" applyNumberFormat="1" applyFont="1" applyFill="1" applyBorder="1" applyAlignment="1" applyProtection="1">
      <alignment horizontal="right" vertical="center"/>
    </xf>
    <xf numFmtId="0" fontId="5" fillId="0" borderId="38" xfId="1" applyFont="1" applyFill="1" applyBorder="1" applyAlignment="1" applyProtection="1">
      <alignment horizontal="center" vertical="center" wrapText="1"/>
    </xf>
    <xf numFmtId="0" fontId="5" fillId="0" borderId="38" xfId="1" applyFont="1" applyFill="1" applyBorder="1" applyAlignment="1" applyProtection="1">
      <alignment horizontal="left" vertical="center" wrapText="1"/>
    </xf>
    <xf numFmtId="3" fontId="2" fillId="0" borderId="39" xfId="1" applyNumberFormat="1" applyFont="1" applyFill="1" applyBorder="1" applyAlignment="1" applyProtection="1">
      <alignment horizontal="right" vertical="center"/>
    </xf>
    <xf numFmtId="3" fontId="2" fillId="0" borderId="31" xfId="1" applyNumberFormat="1" applyFont="1" applyFill="1" applyBorder="1" applyAlignment="1" applyProtection="1">
      <alignment horizontal="right" vertical="center"/>
    </xf>
    <xf numFmtId="3" fontId="2" fillId="0" borderId="40" xfId="1" applyNumberFormat="1" applyFont="1" applyFill="1" applyBorder="1" applyAlignment="1" applyProtection="1">
      <alignment horizontal="center" vertical="center"/>
    </xf>
    <xf numFmtId="0" fontId="2" fillId="0" borderId="41" xfId="1" applyFont="1" applyFill="1" applyBorder="1" applyAlignment="1" applyProtection="1">
      <alignment horizontal="right" vertical="center" wrapText="1"/>
    </xf>
    <xf numFmtId="0" fontId="2" fillId="0" borderId="41" xfId="1" applyFont="1" applyFill="1" applyBorder="1" applyAlignment="1" applyProtection="1">
      <alignment horizontal="left" vertical="center" wrapText="1"/>
    </xf>
    <xf numFmtId="3" fontId="2" fillId="0" borderId="42" xfId="1" applyNumberFormat="1" applyFont="1" applyFill="1" applyBorder="1" applyAlignment="1" applyProtection="1">
      <alignment horizontal="right" vertical="center"/>
    </xf>
    <xf numFmtId="3" fontId="2" fillId="0" borderId="43" xfId="1" applyNumberFormat="1" applyFont="1" applyFill="1" applyBorder="1" applyAlignment="1" applyProtection="1">
      <alignment horizontal="center" vertical="center"/>
    </xf>
    <xf numFmtId="0" fontId="2" fillId="0" borderId="41" xfId="1" applyFont="1" applyFill="1" applyBorder="1" applyAlignment="1" applyProtection="1">
      <alignment vertical="center" wrapText="1"/>
    </xf>
    <xf numFmtId="0" fontId="5" fillId="0" borderId="16" xfId="1" applyFont="1" applyBorder="1" applyAlignment="1" applyProtection="1">
      <alignment vertical="center" wrapText="1"/>
    </xf>
    <xf numFmtId="0" fontId="5" fillId="0" borderId="16" xfId="1" applyFont="1" applyBorder="1" applyAlignment="1" applyProtection="1">
      <alignment horizontal="left" vertical="center" wrapText="1"/>
    </xf>
    <xf numFmtId="0" fontId="5" fillId="0" borderId="26" xfId="1" applyFont="1" applyFill="1" applyBorder="1" applyAlignment="1" applyProtection="1">
      <alignment vertical="center"/>
    </xf>
    <xf numFmtId="3" fontId="5" fillId="0" borderId="27" xfId="1" applyNumberFormat="1" applyFont="1" applyFill="1" applyBorder="1" applyAlignment="1" applyProtection="1">
      <alignment vertical="center"/>
    </xf>
    <xf numFmtId="0" fontId="5" fillId="0" borderId="45" xfId="1" applyFont="1" applyFill="1" applyBorder="1" applyAlignment="1" applyProtection="1">
      <alignment vertical="center"/>
    </xf>
    <xf numFmtId="0" fontId="5" fillId="0" borderId="45" xfId="1" applyFont="1" applyFill="1" applyBorder="1" applyAlignment="1" applyProtection="1">
      <alignment vertical="center" wrapText="1"/>
    </xf>
    <xf numFmtId="3" fontId="5" fillId="0" borderId="46" xfId="1" applyNumberFormat="1" applyFont="1" applyFill="1" applyBorder="1" applyAlignment="1" applyProtection="1">
      <alignment vertical="center"/>
    </xf>
    <xf numFmtId="0" fontId="5" fillId="0" borderId="16" xfId="1" applyFont="1" applyFill="1" applyBorder="1" applyAlignment="1" applyProtection="1">
      <alignment vertical="center"/>
    </xf>
    <xf numFmtId="3" fontId="5" fillId="0" borderId="20" xfId="1" applyNumberFormat="1" applyFont="1" applyFill="1" applyBorder="1" applyAlignment="1" applyProtection="1">
      <alignment vertical="center"/>
    </xf>
    <xf numFmtId="0" fontId="5" fillId="3" borderId="34" xfId="1" applyFont="1" applyFill="1" applyBorder="1" applyAlignment="1" applyProtection="1">
      <alignment horizontal="left" vertical="center" wrapText="1"/>
    </xf>
    <xf numFmtId="3" fontId="5" fillId="3" borderId="35" xfId="1" applyNumberFormat="1" applyFont="1" applyFill="1" applyBorder="1" applyAlignment="1" applyProtection="1">
      <alignment vertical="center"/>
    </xf>
    <xf numFmtId="0" fontId="2" fillId="0" borderId="30" xfId="1" applyFont="1" applyFill="1" applyBorder="1" applyAlignment="1" applyProtection="1">
      <alignment horizontal="left" vertical="center" wrapText="1"/>
    </xf>
    <xf numFmtId="0" fontId="2" fillId="0" borderId="41" xfId="1" applyFont="1" applyFill="1" applyBorder="1" applyAlignment="1" applyProtection="1">
      <alignment horizontal="center" vertical="center" wrapText="1"/>
    </xf>
    <xf numFmtId="3" fontId="2" fillId="0" borderId="43" xfId="1" applyNumberFormat="1" applyFont="1" applyFill="1" applyBorder="1" applyAlignment="1" applyProtection="1">
      <alignment vertical="center"/>
    </xf>
    <xf numFmtId="0" fontId="2" fillId="0" borderId="28" xfId="1" applyFont="1" applyFill="1" applyBorder="1" applyAlignment="1" applyProtection="1">
      <alignment horizontal="center" vertical="center" wrapText="1"/>
    </xf>
    <xf numFmtId="3" fontId="2" fillId="0" borderId="5" xfId="1" applyNumberFormat="1" applyFont="1" applyFill="1" applyBorder="1" applyAlignment="1" applyProtection="1">
      <alignment vertical="center"/>
    </xf>
    <xf numFmtId="3" fontId="2" fillId="0" borderId="43" xfId="1" applyNumberFormat="1" applyFont="1" applyFill="1" applyBorder="1" applyAlignment="1" applyProtection="1">
      <alignment vertical="center"/>
      <protection locked="0"/>
    </xf>
    <xf numFmtId="3" fontId="2" fillId="0" borderId="20" xfId="1" applyNumberFormat="1" applyFont="1" applyFill="1" applyBorder="1" applyAlignment="1" applyProtection="1">
      <alignment vertical="center"/>
    </xf>
    <xf numFmtId="3" fontId="2" fillId="0" borderId="31" xfId="1" applyNumberFormat="1" applyFont="1" applyFill="1" applyBorder="1" applyAlignment="1" applyProtection="1">
      <alignment vertical="center"/>
      <protection locked="0"/>
    </xf>
    <xf numFmtId="0" fontId="5" fillId="0" borderId="0" xfId="1" applyFont="1" applyFill="1" applyBorder="1" applyAlignment="1" applyProtection="1">
      <alignment horizontal="left" vertical="center"/>
    </xf>
    <xf numFmtId="0" fontId="2" fillId="0" borderId="34" xfId="1" applyFont="1" applyFill="1" applyBorder="1" applyAlignment="1" applyProtection="1">
      <alignment horizontal="left" vertical="center" wrapText="1"/>
    </xf>
    <xf numFmtId="0" fontId="2" fillId="0" borderId="47" xfId="1" applyFont="1" applyFill="1" applyBorder="1" applyAlignment="1" applyProtection="1">
      <alignment horizontal="right" vertical="center" wrapText="1"/>
    </xf>
    <xf numFmtId="3" fontId="2" fillId="0" borderId="17" xfId="1" applyNumberFormat="1" applyFont="1" applyFill="1" applyBorder="1" applyAlignment="1" applyProtection="1">
      <alignment vertical="center"/>
      <protection locked="0"/>
    </xf>
    <xf numFmtId="3" fontId="2" fillId="0" borderId="35" xfId="1" applyNumberFormat="1" applyFont="1" applyFill="1" applyBorder="1" applyAlignment="1" applyProtection="1">
      <alignment vertical="center"/>
    </xf>
    <xf numFmtId="3" fontId="2" fillId="0" borderId="42" xfId="1" applyNumberFormat="1" applyFont="1" applyFill="1" applyBorder="1" applyAlignment="1" applyProtection="1">
      <alignment vertical="center"/>
    </xf>
    <xf numFmtId="1" fontId="5" fillId="3" borderId="34" xfId="1" applyNumberFormat="1" applyFont="1" applyFill="1" applyBorder="1" applyAlignment="1" applyProtection="1">
      <alignment horizontal="left" vertical="center" wrapText="1"/>
    </xf>
    <xf numFmtId="1" fontId="5" fillId="0" borderId="30" xfId="1" applyNumberFormat="1" applyFont="1" applyFill="1" applyBorder="1" applyAlignment="1" applyProtection="1">
      <alignment horizontal="left" vertical="center" wrapText="1"/>
    </xf>
    <xf numFmtId="0" fontId="5" fillId="0" borderId="16" xfId="1" applyFont="1" applyFill="1" applyBorder="1" applyAlignment="1" applyProtection="1">
      <alignment horizontal="center" vertical="center" wrapText="1"/>
    </xf>
    <xf numFmtId="3" fontId="2" fillId="0" borderId="48" xfId="1" applyNumberFormat="1" applyFont="1" applyFill="1" applyBorder="1" applyAlignment="1" applyProtection="1">
      <alignment vertical="center"/>
    </xf>
    <xf numFmtId="0" fontId="2" fillId="0" borderId="47" xfId="1" applyFont="1" applyFill="1" applyBorder="1" applyAlignment="1" applyProtection="1">
      <alignment horizontal="center" vertical="center" wrapText="1"/>
    </xf>
    <xf numFmtId="0" fontId="2" fillId="0" borderId="47" xfId="1" applyFont="1" applyFill="1" applyBorder="1" applyAlignment="1" applyProtection="1">
      <alignment horizontal="left" vertical="center" wrapText="1"/>
    </xf>
    <xf numFmtId="3" fontId="2" fillId="0" borderId="36" xfId="1" applyNumberFormat="1" applyFont="1" applyFill="1" applyBorder="1" applyAlignment="1" applyProtection="1">
      <alignment vertical="center"/>
    </xf>
    <xf numFmtId="0" fontId="2" fillId="0" borderId="28" xfId="1" applyFont="1" applyFill="1" applyBorder="1" applyAlignment="1" applyProtection="1">
      <alignment vertical="center"/>
    </xf>
    <xf numFmtId="3" fontId="2" fillId="0" borderId="49" xfId="1" applyNumberFormat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vertical="center"/>
    </xf>
    <xf numFmtId="0" fontId="5" fillId="3" borderId="30" xfId="1" applyFont="1" applyFill="1" applyBorder="1" applyAlignment="1" applyProtection="1">
      <alignment horizontal="left" vertical="center" wrapText="1"/>
    </xf>
    <xf numFmtId="3" fontId="5" fillId="3" borderId="31" xfId="1" applyNumberFormat="1" applyFont="1" applyFill="1" applyBorder="1" applyAlignment="1" applyProtection="1">
      <alignment vertical="center"/>
    </xf>
    <xf numFmtId="0" fontId="2" fillId="0" borderId="30" xfId="1" applyFont="1" applyFill="1" applyBorder="1" applyAlignment="1" applyProtection="1">
      <alignment horizontal="right" vertical="center" wrapText="1"/>
    </xf>
    <xf numFmtId="0" fontId="2" fillId="0" borderId="41" xfId="1" applyFont="1" applyFill="1" applyBorder="1" applyAlignment="1" applyProtection="1">
      <alignment vertical="center"/>
    </xf>
    <xf numFmtId="0" fontId="2" fillId="0" borderId="47" xfId="1" applyFont="1" applyFill="1" applyBorder="1" applyAlignment="1" applyProtection="1">
      <alignment vertical="center"/>
    </xf>
    <xf numFmtId="0" fontId="2" fillId="0" borderId="47" xfId="1" applyFont="1" applyFill="1" applyBorder="1" applyAlignment="1" applyProtection="1">
      <alignment vertical="center" wrapText="1"/>
    </xf>
    <xf numFmtId="3" fontId="5" fillId="0" borderId="31" xfId="1" applyNumberFormat="1" applyFont="1" applyFill="1" applyBorder="1" applyAlignment="1" applyProtection="1">
      <alignment vertical="center"/>
    </xf>
    <xf numFmtId="0" fontId="5" fillId="0" borderId="9" xfId="1" applyFont="1" applyFill="1" applyBorder="1" applyAlignment="1" applyProtection="1">
      <alignment vertical="center" wrapText="1"/>
    </xf>
    <xf numFmtId="0" fontId="2" fillId="2" borderId="0" xfId="1" applyFont="1" applyFill="1" applyBorder="1" applyAlignment="1" applyProtection="1">
      <alignment vertical="center"/>
      <protection locked="0"/>
    </xf>
    <xf numFmtId="0" fontId="2" fillId="0" borderId="38" xfId="1" applyFont="1" applyFill="1" applyBorder="1" applyAlignment="1" applyProtection="1">
      <alignment horizontal="left" vertical="center" wrapText="1"/>
    </xf>
    <xf numFmtId="3" fontId="2" fillId="0" borderId="40" xfId="1" applyNumberFormat="1" applyFont="1" applyFill="1" applyBorder="1" applyAlignment="1" applyProtection="1">
      <alignment vertical="center"/>
    </xf>
    <xf numFmtId="3" fontId="2" fillId="0" borderId="43" xfId="1" applyNumberFormat="1" applyFont="1" applyFill="1" applyBorder="1" applyAlignment="1" applyProtection="1">
      <alignment horizontal="right" vertical="center"/>
    </xf>
    <xf numFmtId="3" fontId="5" fillId="0" borderId="51" xfId="1" applyNumberFormat="1" applyFont="1" applyFill="1" applyBorder="1" applyAlignment="1" applyProtection="1">
      <alignment vertical="center"/>
    </xf>
    <xf numFmtId="0" fontId="2" fillId="0" borderId="26" xfId="1" applyFont="1" applyFill="1" applyBorder="1" applyAlignment="1" applyProtection="1">
      <alignment vertical="center"/>
    </xf>
    <xf numFmtId="3" fontId="2" fillId="0" borderId="27" xfId="1" applyNumberFormat="1" applyFont="1" applyFill="1" applyBorder="1" applyAlignment="1" applyProtection="1">
      <alignment vertical="center"/>
    </xf>
    <xf numFmtId="3" fontId="2" fillId="0" borderId="52" xfId="1" applyNumberFormat="1" applyFont="1" applyFill="1" applyBorder="1" applyAlignment="1" applyProtection="1">
      <alignment vertical="center"/>
    </xf>
    <xf numFmtId="3" fontId="5" fillId="0" borderId="55" xfId="1" applyNumberFormat="1" applyFont="1" applyFill="1" applyBorder="1" applyAlignment="1" applyProtection="1">
      <alignment vertical="center"/>
    </xf>
    <xf numFmtId="3" fontId="5" fillId="0" borderId="54" xfId="1" applyNumberFormat="1" applyFont="1" applyFill="1" applyBorder="1" applyAlignment="1" applyProtection="1">
      <alignment vertical="center"/>
    </xf>
    <xf numFmtId="0" fontId="5" fillId="0" borderId="30" xfId="1" applyFont="1" applyFill="1" applyBorder="1" applyAlignment="1" applyProtection="1">
      <alignment vertical="center"/>
    </xf>
    <xf numFmtId="0" fontId="5" fillId="0" borderId="56" xfId="1" applyFont="1" applyFill="1" applyBorder="1" applyAlignment="1" applyProtection="1">
      <alignment vertical="center"/>
    </xf>
    <xf numFmtId="3" fontId="5" fillId="0" borderId="55" xfId="1" applyNumberFormat="1" applyFont="1" applyFill="1" applyBorder="1" applyAlignment="1" applyProtection="1">
      <alignment vertical="center"/>
      <protection locked="0"/>
    </xf>
    <xf numFmtId="0" fontId="2" fillId="0" borderId="0" xfId="1" applyFont="1" applyFill="1" applyBorder="1" applyAlignment="1" applyProtection="1">
      <alignment vertical="center" wrapText="1"/>
    </xf>
    <xf numFmtId="0" fontId="2" fillId="0" borderId="38" xfId="1" applyFont="1" applyFill="1" applyBorder="1" applyAlignment="1" applyProtection="1">
      <alignment horizontal="right" vertical="center" wrapText="1"/>
    </xf>
    <xf numFmtId="0" fontId="5" fillId="0" borderId="41" xfId="1" applyFont="1" applyFill="1" applyBorder="1" applyAlignment="1" applyProtection="1">
      <alignment horizontal="center" vertical="center" wrapText="1"/>
    </xf>
    <xf numFmtId="0" fontId="5" fillId="0" borderId="41" xfId="1" applyFont="1" applyFill="1" applyBorder="1" applyAlignment="1" applyProtection="1">
      <alignment horizontal="left" vertical="center" wrapText="1"/>
    </xf>
    <xf numFmtId="3" fontId="2" fillId="0" borderId="40" xfId="1" applyNumberFormat="1" applyFont="1" applyFill="1" applyBorder="1" applyAlignment="1" applyProtection="1">
      <alignment horizontal="right" vertical="center"/>
      <protection locked="0"/>
    </xf>
    <xf numFmtId="0" fontId="2" fillId="0" borderId="44" xfId="1" applyFont="1" applyFill="1" applyBorder="1" applyAlignment="1" applyProtection="1">
      <alignment horizontal="center" vertical="center" wrapText="1"/>
    </xf>
    <xf numFmtId="0" fontId="5" fillId="0" borderId="44" xfId="1" applyFont="1" applyFill="1" applyBorder="1" applyAlignment="1" applyProtection="1">
      <alignment horizontal="left" vertical="center" wrapText="1"/>
    </xf>
    <xf numFmtId="0" fontId="5" fillId="4" borderId="44" xfId="1" applyFont="1" applyFill="1" applyBorder="1" applyAlignment="1" applyProtection="1">
      <alignment horizontal="left" vertical="center" wrapText="1"/>
    </xf>
    <xf numFmtId="0" fontId="5" fillId="4" borderId="28" xfId="1" applyFont="1" applyFill="1" applyBorder="1" applyAlignment="1" applyProtection="1">
      <alignment horizontal="left" vertical="center" wrapText="1"/>
    </xf>
    <xf numFmtId="3" fontId="5" fillId="4" borderId="43" xfId="1" applyNumberFormat="1" applyFont="1" applyFill="1" applyBorder="1" applyAlignment="1" applyProtection="1">
      <alignment vertical="center"/>
    </xf>
    <xf numFmtId="1" fontId="7" fillId="0" borderId="57" xfId="1" applyNumberFormat="1" applyFont="1" applyFill="1" applyBorder="1" applyAlignment="1" applyProtection="1">
      <alignment horizontal="center" vertical="center"/>
    </xf>
    <xf numFmtId="0" fontId="2" fillId="2" borderId="0" xfId="1" applyFont="1" applyFill="1" applyBorder="1" applyAlignment="1" applyProtection="1">
      <alignment vertical="center"/>
    </xf>
    <xf numFmtId="3" fontId="2" fillId="0" borderId="21" xfId="1" applyNumberFormat="1" applyFont="1" applyFill="1" applyBorder="1" applyAlignment="1" applyProtection="1">
      <alignment horizontal="right" vertical="center"/>
      <protection locked="0"/>
    </xf>
    <xf numFmtId="3" fontId="2" fillId="0" borderId="43" xfId="1" applyNumberFormat="1" applyFont="1" applyFill="1" applyBorder="1" applyAlignment="1" applyProtection="1">
      <alignment horizontal="right" vertical="center"/>
      <protection locked="0"/>
    </xf>
    <xf numFmtId="1" fontId="7" fillId="0" borderId="62" xfId="1" applyNumberFormat="1" applyFont="1" applyFill="1" applyBorder="1" applyAlignment="1" applyProtection="1">
      <alignment horizontal="center" vertical="center"/>
    </xf>
    <xf numFmtId="1" fontId="7" fillId="0" borderId="63" xfId="1" applyNumberFormat="1" applyFont="1" applyFill="1" applyBorder="1" applyAlignment="1" applyProtection="1">
      <alignment horizontal="center" vertical="center"/>
    </xf>
    <xf numFmtId="1" fontId="7" fillId="0" borderId="64" xfId="1" applyNumberFormat="1" applyFont="1" applyFill="1" applyBorder="1" applyAlignment="1" applyProtection="1">
      <alignment horizontal="center" vertical="center"/>
    </xf>
    <xf numFmtId="0" fontId="5" fillId="0" borderId="58" xfId="1" applyFont="1" applyFill="1" applyBorder="1" applyAlignment="1" applyProtection="1">
      <alignment vertical="center"/>
      <protection locked="0"/>
    </xf>
    <xf numFmtId="0" fontId="5" fillId="0" borderId="50" xfId="1" applyFont="1" applyFill="1" applyBorder="1" applyAlignment="1" applyProtection="1">
      <alignment vertical="center"/>
      <protection locked="0"/>
    </xf>
    <xf numFmtId="3" fontId="5" fillId="0" borderId="65" xfId="1" applyNumberFormat="1" applyFont="1" applyFill="1" applyBorder="1" applyAlignment="1" applyProtection="1">
      <alignment horizontal="right" vertical="center"/>
    </xf>
    <xf numFmtId="3" fontId="5" fillId="0" borderId="52" xfId="1" applyNumberFormat="1" applyFont="1" applyFill="1" applyBorder="1" applyAlignment="1" applyProtection="1">
      <alignment horizontal="right" vertical="center"/>
    </xf>
    <xf numFmtId="3" fontId="2" fillId="0" borderId="63" xfId="1" applyNumberFormat="1" applyFont="1" applyFill="1" applyBorder="1" applyAlignment="1" applyProtection="1">
      <alignment horizontal="right" vertical="center"/>
    </xf>
    <xf numFmtId="3" fontId="2" fillId="0" borderId="64" xfId="1" applyNumberFormat="1" applyFont="1" applyFill="1" applyBorder="1" applyAlignment="1" applyProtection="1">
      <alignment horizontal="right" vertical="center"/>
    </xf>
    <xf numFmtId="3" fontId="2" fillId="0" borderId="58" xfId="1" applyNumberFormat="1" applyFont="1" applyFill="1" applyBorder="1" applyAlignment="1" applyProtection="1">
      <alignment horizontal="right" vertical="center"/>
      <protection locked="0"/>
    </xf>
    <xf numFmtId="3" fontId="2" fillId="0" borderId="66" xfId="1" applyNumberFormat="1" applyFont="1" applyFill="1" applyBorder="1" applyAlignment="1" applyProtection="1">
      <alignment horizontal="right" vertical="center"/>
      <protection locked="0"/>
    </xf>
    <xf numFmtId="3" fontId="2" fillId="0" borderId="59" xfId="1" applyNumberFormat="1" applyFont="1" applyFill="1" applyBorder="1" applyAlignment="1" applyProtection="1">
      <alignment horizontal="right" vertical="center"/>
      <protection locked="0"/>
    </xf>
    <xf numFmtId="3" fontId="2" fillId="0" borderId="39" xfId="1" applyNumberFormat="1" applyFont="1" applyFill="1" applyBorder="1" applyAlignment="1" applyProtection="1">
      <alignment horizontal="right" vertical="center"/>
      <protection locked="0"/>
    </xf>
    <xf numFmtId="3" fontId="2" fillId="0" borderId="39" xfId="1" applyNumberFormat="1" applyFont="1" applyFill="1" applyBorder="1" applyAlignment="1" applyProtection="1">
      <alignment horizontal="center" vertical="center"/>
    </xf>
    <xf numFmtId="3" fontId="2" fillId="0" borderId="51" xfId="1" applyNumberFormat="1" applyFont="1" applyFill="1" applyBorder="1" applyAlignment="1" applyProtection="1">
      <alignment horizontal="center" vertical="center"/>
    </xf>
    <xf numFmtId="3" fontId="2" fillId="0" borderId="58" xfId="1" applyNumberFormat="1" applyFont="1" applyFill="1" applyBorder="1" applyAlignment="1" applyProtection="1">
      <alignment horizontal="center" vertical="center"/>
    </xf>
    <xf numFmtId="3" fontId="2" fillId="0" borderId="50" xfId="1" applyNumberFormat="1" applyFont="1" applyFill="1" applyBorder="1" applyAlignment="1" applyProtection="1">
      <alignment horizontal="center" vertical="center"/>
    </xf>
    <xf numFmtId="3" fontId="2" fillId="0" borderId="66" xfId="1" applyNumberFormat="1" applyFont="1" applyFill="1" applyBorder="1" applyAlignment="1" applyProtection="1">
      <alignment horizontal="center" vertical="center"/>
    </xf>
    <xf numFmtId="3" fontId="2" fillId="0" borderId="49" xfId="1" applyNumberFormat="1" applyFont="1" applyFill="1" applyBorder="1" applyAlignment="1" applyProtection="1">
      <alignment horizontal="center" vertical="center"/>
    </xf>
    <xf numFmtId="3" fontId="2" fillId="0" borderId="37" xfId="1" applyNumberFormat="1" applyFont="1" applyFill="1" applyBorder="1" applyAlignment="1" applyProtection="1">
      <alignment horizontal="center" vertical="center"/>
    </xf>
    <xf numFmtId="3" fontId="2" fillId="0" borderId="67" xfId="1" applyNumberFormat="1" applyFont="1" applyFill="1" applyBorder="1" applyAlignment="1" applyProtection="1">
      <alignment horizontal="center" vertical="center"/>
    </xf>
    <xf numFmtId="3" fontId="2" fillId="0" borderId="68" xfId="1" applyNumberFormat="1" applyFont="1" applyFill="1" applyBorder="1" applyAlignment="1" applyProtection="1">
      <alignment horizontal="center" vertical="center"/>
    </xf>
    <xf numFmtId="3" fontId="2" fillId="0" borderId="69" xfId="1" applyNumberFormat="1" applyFont="1" applyFill="1" applyBorder="1" applyAlignment="1" applyProtection="1">
      <alignment horizontal="right" vertical="center"/>
    </xf>
    <xf numFmtId="3" fontId="2" fillId="0" borderId="67" xfId="1" applyNumberFormat="1" applyFont="1" applyFill="1" applyBorder="1" applyAlignment="1" applyProtection="1">
      <alignment horizontal="right" vertical="center"/>
      <protection locked="0"/>
    </xf>
    <xf numFmtId="3" fontId="2" fillId="0" borderId="51" xfId="1" applyNumberFormat="1" applyFont="1" applyFill="1" applyBorder="1" applyAlignment="1" applyProtection="1">
      <alignment horizontal="right" vertical="center"/>
    </xf>
    <xf numFmtId="3" fontId="2" fillId="0" borderId="42" xfId="1" applyNumberFormat="1" applyFont="1" applyFill="1" applyBorder="1" applyAlignment="1" applyProtection="1">
      <alignment horizontal="center" vertical="center"/>
    </xf>
    <xf numFmtId="3" fontId="2" fillId="0" borderId="69" xfId="1" applyNumberFormat="1" applyFont="1" applyFill="1" applyBorder="1" applyAlignment="1" applyProtection="1">
      <alignment horizontal="center" vertical="center"/>
    </xf>
    <xf numFmtId="3" fontId="2" fillId="0" borderId="69" xfId="1" applyNumberFormat="1" applyFont="1" applyFill="1" applyBorder="1" applyAlignment="1" applyProtection="1">
      <alignment vertical="center"/>
    </xf>
    <xf numFmtId="3" fontId="5" fillId="0" borderId="50" xfId="1" applyNumberFormat="1" applyFont="1" applyBorder="1" applyAlignment="1" applyProtection="1">
      <alignment vertical="center"/>
    </xf>
    <xf numFmtId="3" fontId="5" fillId="0" borderId="65" xfId="1" applyNumberFormat="1" applyFont="1" applyFill="1" applyBorder="1" applyAlignment="1" applyProtection="1">
      <alignment vertical="center"/>
    </xf>
    <xf numFmtId="3" fontId="5" fillId="0" borderId="52" xfId="1" applyNumberFormat="1" applyFont="1" applyFill="1" applyBorder="1" applyAlignment="1" applyProtection="1">
      <alignment vertical="center"/>
    </xf>
    <xf numFmtId="3" fontId="5" fillId="0" borderId="70" xfId="1" applyNumberFormat="1" applyFont="1" applyFill="1" applyBorder="1" applyAlignment="1" applyProtection="1">
      <alignment vertical="center"/>
    </xf>
    <xf numFmtId="3" fontId="5" fillId="0" borderId="71" xfId="1" applyNumberFormat="1" applyFont="1" applyFill="1" applyBorder="1" applyAlignment="1" applyProtection="1">
      <alignment vertical="center"/>
    </xf>
    <xf numFmtId="3" fontId="5" fillId="0" borderId="58" xfId="1" applyNumberFormat="1" applyFont="1" applyFill="1" applyBorder="1" applyAlignment="1" applyProtection="1">
      <alignment vertical="center"/>
    </xf>
    <xf numFmtId="3" fontId="5" fillId="0" borderId="50" xfId="1" applyNumberFormat="1" applyFont="1" applyFill="1" applyBorder="1" applyAlignment="1" applyProtection="1">
      <alignment vertical="center"/>
    </xf>
    <xf numFmtId="3" fontId="5" fillId="3" borderId="72" xfId="1" applyNumberFormat="1" applyFont="1" applyFill="1" applyBorder="1" applyAlignment="1" applyProtection="1">
      <alignment vertical="center"/>
    </xf>
    <xf numFmtId="3" fontId="5" fillId="3" borderId="73" xfId="1" applyNumberFormat="1" applyFont="1" applyFill="1" applyBorder="1" applyAlignment="1" applyProtection="1">
      <alignment vertical="center"/>
    </xf>
    <xf numFmtId="3" fontId="2" fillId="0" borderId="39" xfId="1" applyNumberFormat="1" applyFont="1" applyFill="1" applyBorder="1" applyAlignment="1" applyProtection="1">
      <alignment vertical="center"/>
    </xf>
    <xf numFmtId="3" fontId="2" fillId="0" borderId="51" xfId="1" applyNumberFormat="1" applyFont="1" applyFill="1" applyBorder="1" applyAlignment="1" applyProtection="1">
      <alignment vertical="center"/>
    </xf>
    <xf numFmtId="3" fontId="2" fillId="0" borderId="66" xfId="1" applyNumberFormat="1" applyFont="1" applyFill="1" applyBorder="1" applyAlignment="1" applyProtection="1">
      <alignment vertical="center"/>
    </xf>
    <xf numFmtId="3" fontId="2" fillId="0" borderId="42" xfId="1" applyNumberFormat="1" applyFont="1" applyFill="1" applyBorder="1" applyAlignment="1" applyProtection="1">
      <alignment horizontal="right" vertical="center"/>
      <protection locked="0"/>
    </xf>
    <xf numFmtId="3" fontId="2" fillId="0" borderId="58" xfId="1" applyNumberFormat="1" applyFont="1" applyFill="1" applyBorder="1" applyAlignment="1" applyProtection="1">
      <alignment vertical="center"/>
    </xf>
    <xf numFmtId="3" fontId="2" fillId="0" borderId="50" xfId="1" applyNumberFormat="1" applyFont="1" applyFill="1" applyBorder="1" applyAlignment="1" applyProtection="1">
      <alignment vertical="center"/>
    </xf>
    <xf numFmtId="3" fontId="2" fillId="0" borderId="66" xfId="1" applyNumberFormat="1" applyFont="1" applyFill="1" applyBorder="1" applyAlignment="1" applyProtection="1">
      <alignment vertical="center"/>
      <protection locked="0"/>
    </xf>
    <xf numFmtId="3" fontId="2" fillId="0" borderId="58" xfId="1" applyNumberFormat="1" applyFont="1" applyFill="1" applyBorder="1" applyAlignment="1" applyProtection="1">
      <alignment vertical="center"/>
      <protection locked="0"/>
    </xf>
    <xf numFmtId="3" fontId="2" fillId="0" borderId="42" xfId="1" applyNumberFormat="1" applyFont="1" applyFill="1" applyBorder="1" applyAlignment="1" applyProtection="1">
      <alignment vertical="center"/>
      <protection locked="0"/>
    </xf>
    <xf numFmtId="3" fontId="2" fillId="0" borderId="39" xfId="1" applyNumberFormat="1" applyFont="1" applyFill="1" applyBorder="1" applyAlignment="1" applyProtection="1">
      <alignment vertical="center"/>
      <protection locked="0"/>
    </xf>
    <xf numFmtId="3" fontId="2" fillId="0" borderId="74" xfId="1" applyNumberFormat="1" applyFont="1" applyFill="1" applyBorder="1" applyAlignment="1" applyProtection="1">
      <alignment vertical="center"/>
      <protection locked="0"/>
    </xf>
    <xf numFmtId="3" fontId="2" fillId="0" borderId="72" xfId="1" applyNumberFormat="1" applyFont="1" applyFill="1" applyBorder="1" applyAlignment="1" applyProtection="1">
      <alignment vertical="center"/>
    </xf>
    <xf numFmtId="3" fontId="2" fillId="0" borderId="73" xfId="1" applyNumberFormat="1" applyFont="1" applyFill="1" applyBorder="1" applyAlignment="1" applyProtection="1">
      <alignment vertical="center"/>
    </xf>
    <xf numFmtId="3" fontId="5" fillId="3" borderId="39" xfId="1" applyNumberFormat="1" applyFont="1" applyFill="1" applyBorder="1" applyAlignment="1" applyProtection="1">
      <alignment vertical="center"/>
    </xf>
    <xf numFmtId="3" fontId="5" fillId="3" borderId="51" xfId="1" applyNumberFormat="1" applyFont="1" applyFill="1" applyBorder="1" applyAlignment="1" applyProtection="1">
      <alignment vertical="center"/>
    </xf>
    <xf numFmtId="3" fontId="2" fillId="0" borderId="67" xfId="1" applyNumberFormat="1" applyFont="1" applyFill="1" applyBorder="1" applyAlignment="1" applyProtection="1">
      <alignment vertical="center"/>
    </xf>
    <xf numFmtId="3" fontId="2" fillId="0" borderId="68" xfId="1" applyNumberFormat="1" applyFont="1" applyFill="1" applyBorder="1" applyAlignment="1" applyProtection="1">
      <alignment vertical="center"/>
    </xf>
    <xf numFmtId="3" fontId="2" fillId="0" borderId="37" xfId="1" applyNumberFormat="1" applyFont="1" applyFill="1" applyBorder="1" applyAlignment="1" applyProtection="1">
      <alignment vertical="center"/>
      <protection locked="0"/>
    </xf>
    <xf numFmtId="3" fontId="5" fillId="4" borderId="42" xfId="1" applyNumberFormat="1" applyFont="1" applyFill="1" applyBorder="1" applyAlignment="1" applyProtection="1">
      <alignment vertical="center"/>
    </xf>
    <xf numFmtId="3" fontId="5" fillId="4" borderId="69" xfId="1" applyNumberFormat="1" applyFont="1" applyFill="1" applyBorder="1" applyAlignment="1" applyProtection="1">
      <alignment vertical="center"/>
    </xf>
    <xf numFmtId="3" fontId="2" fillId="0" borderId="65" xfId="1" applyNumberFormat="1" applyFont="1" applyFill="1" applyBorder="1" applyAlignment="1" applyProtection="1">
      <alignment vertical="center"/>
    </xf>
    <xf numFmtId="3" fontId="5" fillId="0" borderId="53" xfId="1" applyNumberFormat="1" applyFont="1" applyFill="1" applyBorder="1" applyAlignment="1" applyProtection="1">
      <alignment vertical="center"/>
    </xf>
    <xf numFmtId="3" fontId="5" fillId="0" borderId="39" xfId="1" applyNumberFormat="1" applyFont="1" applyFill="1" applyBorder="1" applyAlignment="1" applyProtection="1">
      <alignment vertical="center"/>
    </xf>
    <xf numFmtId="3" fontId="5" fillId="0" borderId="53" xfId="1" applyNumberFormat="1" applyFont="1" applyFill="1" applyBorder="1" applyAlignment="1" applyProtection="1">
      <alignment vertical="center"/>
      <protection locked="0"/>
    </xf>
    <xf numFmtId="3" fontId="2" fillId="0" borderId="17" xfId="1" applyNumberFormat="1" applyFont="1" applyFill="1" applyBorder="1" applyAlignment="1" applyProtection="1">
      <alignment horizontal="right" vertical="center"/>
      <protection locked="0"/>
    </xf>
    <xf numFmtId="3" fontId="2" fillId="0" borderId="50" xfId="1" applyNumberFormat="1" applyFont="1" applyBorder="1" applyAlignment="1" applyProtection="1">
      <alignment vertical="center"/>
    </xf>
    <xf numFmtId="3" fontId="2" fillId="0" borderId="74" xfId="1" applyNumberFormat="1" applyFont="1" applyFill="1" applyBorder="1" applyAlignment="1" applyProtection="1">
      <alignment horizontal="right" vertical="center"/>
      <protection locked="0"/>
    </xf>
    <xf numFmtId="3" fontId="2" fillId="0" borderId="37" xfId="1" applyNumberFormat="1" applyFont="1" applyFill="1" applyBorder="1" applyAlignment="1" applyProtection="1">
      <alignment horizontal="right" vertical="center"/>
      <protection locked="0"/>
    </xf>
    <xf numFmtId="3" fontId="2" fillId="0" borderId="66" xfId="1" applyNumberFormat="1" applyFont="1" applyFill="1" applyBorder="1" applyAlignment="1" applyProtection="1">
      <alignment horizontal="right" vertical="center"/>
    </xf>
    <xf numFmtId="3" fontId="2" fillId="0" borderId="5" xfId="1" applyNumberFormat="1" applyFont="1" applyFill="1" applyBorder="1" applyAlignment="1" applyProtection="1">
      <alignment horizontal="right" vertical="center"/>
    </xf>
    <xf numFmtId="3" fontId="2" fillId="0" borderId="49" xfId="1" applyNumberFormat="1" applyFont="1" applyFill="1" applyBorder="1" applyAlignment="1" applyProtection="1">
      <alignment horizontal="right" vertical="center"/>
    </xf>
    <xf numFmtId="3" fontId="2" fillId="0" borderId="58" xfId="1" applyNumberFormat="1" applyFont="1" applyFill="1" applyBorder="1" applyAlignment="1" applyProtection="1">
      <alignment horizontal="right" vertical="center"/>
    </xf>
    <xf numFmtId="3" fontId="2" fillId="0" borderId="20" xfId="1" applyNumberFormat="1" applyFont="1" applyFill="1" applyBorder="1" applyAlignment="1" applyProtection="1">
      <alignment horizontal="right" vertical="center"/>
    </xf>
    <xf numFmtId="3" fontId="2" fillId="0" borderId="50" xfId="1" applyNumberFormat="1" applyFont="1" applyFill="1" applyBorder="1" applyAlignment="1" applyProtection="1">
      <alignment horizontal="right" vertical="center"/>
    </xf>
    <xf numFmtId="3" fontId="2" fillId="0" borderId="33" xfId="1" applyNumberFormat="1" applyFont="1" applyFill="1" applyBorder="1" applyAlignment="1" applyProtection="1">
      <alignment horizontal="right" vertical="center"/>
    </xf>
    <xf numFmtId="3" fontId="2" fillId="0" borderId="36" xfId="1" applyNumberFormat="1" applyFont="1" applyFill="1" applyBorder="1" applyAlignment="1" applyProtection="1">
      <alignment horizontal="right" vertical="center"/>
    </xf>
    <xf numFmtId="3" fontId="2" fillId="0" borderId="67" xfId="1" applyNumberFormat="1" applyFont="1" applyFill="1" applyBorder="1" applyAlignment="1" applyProtection="1">
      <alignment horizontal="right" vertical="center"/>
    </xf>
    <xf numFmtId="3" fontId="2" fillId="0" borderId="40" xfId="1" applyNumberFormat="1" applyFont="1" applyFill="1" applyBorder="1" applyAlignment="1" applyProtection="1">
      <alignment horizontal="right" vertical="center"/>
    </xf>
    <xf numFmtId="3" fontId="2" fillId="0" borderId="68" xfId="1" applyNumberFormat="1" applyFont="1" applyFill="1" applyBorder="1" applyAlignment="1" applyProtection="1">
      <alignment horizontal="right" vertical="center"/>
    </xf>
    <xf numFmtId="3" fontId="2" fillId="0" borderId="50" xfId="1" applyNumberFormat="1" applyFont="1" applyBorder="1" applyAlignment="1" applyProtection="1">
      <alignment horizontal="right" vertical="center"/>
    </xf>
    <xf numFmtId="3" fontId="5" fillId="0" borderId="70" xfId="1" applyNumberFormat="1" applyFont="1" applyFill="1" applyBorder="1" applyAlignment="1" applyProtection="1">
      <alignment horizontal="right" vertical="center"/>
    </xf>
    <xf numFmtId="3" fontId="5" fillId="0" borderId="46" xfId="1" applyNumberFormat="1" applyFont="1" applyFill="1" applyBorder="1" applyAlignment="1" applyProtection="1">
      <alignment horizontal="right" vertical="center"/>
    </xf>
    <xf numFmtId="3" fontId="5" fillId="0" borderId="71" xfId="1" applyNumberFormat="1" applyFont="1" applyFill="1" applyBorder="1" applyAlignment="1" applyProtection="1">
      <alignment horizontal="right" vertical="center"/>
    </xf>
    <xf numFmtId="0" fontId="5" fillId="2" borderId="0" xfId="1" applyFont="1" applyFill="1" applyBorder="1" applyAlignment="1" applyProtection="1">
      <alignment horizontal="right" vertical="center"/>
      <protection locked="0"/>
    </xf>
    <xf numFmtId="3" fontId="2" fillId="0" borderId="38" xfId="1" applyNumberFormat="1" applyFont="1" applyFill="1" applyBorder="1" applyAlignment="1" applyProtection="1">
      <alignment horizontal="right" vertical="center"/>
    </xf>
    <xf numFmtId="3" fontId="5" fillId="0" borderId="26" xfId="1" applyNumberFormat="1" applyFont="1" applyFill="1" applyBorder="1" applyAlignment="1" applyProtection="1">
      <alignment horizontal="right" vertical="center"/>
    </xf>
    <xf numFmtId="3" fontId="2" fillId="0" borderId="22" xfId="1" applyNumberFormat="1" applyFont="1" applyFill="1" applyBorder="1" applyAlignment="1" applyProtection="1">
      <alignment horizontal="right" vertical="center"/>
    </xf>
    <xf numFmtId="3" fontId="2" fillId="0" borderId="16" xfId="1" applyNumberFormat="1" applyFont="1" applyFill="1" applyBorder="1" applyAlignment="1" applyProtection="1">
      <alignment horizontal="right" vertical="center"/>
    </xf>
    <xf numFmtId="3" fontId="2" fillId="0" borderId="28" xfId="1" applyNumberFormat="1" applyFont="1" applyFill="1" applyBorder="1" applyAlignment="1" applyProtection="1">
      <alignment horizontal="right" vertical="center"/>
    </xf>
    <xf numFmtId="3" fontId="2" fillId="0" borderId="19" xfId="1" applyNumberFormat="1" applyFont="1" applyFill="1" applyBorder="1" applyAlignment="1" applyProtection="1">
      <alignment vertical="center"/>
    </xf>
    <xf numFmtId="3" fontId="2" fillId="0" borderId="30" xfId="1" applyNumberFormat="1" applyFont="1" applyFill="1" applyBorder="1" applyAlignment="1" applyProtection="1">
      <alignment vertical="center"/>
    </xf>
    <xf numFmtId="3" fontId="2" fillId="0" borderId="16" xfId="1" applyNumberFormat="1" applyFont="1" applyFill="1" applyBorder="1" applyAlignment="1" applyProtection="1">
      <alignment vertical="center"/>
    </xf>
    <xf numFmtId="3" fontId="2" fillId="0" borderId="28" xfId="1" applyNumberFormat="1" applyFont="1" applyFill="1" applyBorder="1" applyAlignment="1" applyProtection="1">
      <alignment vertical="center"/>
    </xf>
    <xf numFmtId="3" fontId="2" fillId="0" borderId="32" xfId="1" applyNumberFormat="1" applyFont="1" applyFill="1" applyBorder="1" applyAlignment="1" applyProtection="1">
      <alignment vertical="center"/>
    </xf>
    <xf numFmtId="3" fontId="2" fillId="0" borderId="38" xfId="1" applyNumberFormat="1" applyFont="1" applyFill="1" applyBorder="1" applyAlignment="1" applyProtection="1">
      <alignment vertical="center"/>
    </xf>
    <xf numFmtId="3" fontId="2" fillId="0" borderId="41" xfId="1" applyNumberFormat="1" applyFont="1" applyFill="1" applyBorder="1" applyAlignment="1" applyProtection="1">
      <alignment horizontal="right" vertical="center"/>
    </xf>
    <xf numFmtId="3" fontId="2" fillId="0" borderId="30" xfId="1" applyNumberFormat="1" applyFont="1" applyFill="1" applyBorder="1" applyAlignment="1" applyProtection="1">
      <alignment horizontal="right" vertical="center"/>
    </xf>
    <xf numFmtId="3" fontId="2" fillId="0" borderId="32" xfId="1" applyNumberFormat="1" applyFont="1" applyFill="1" applyBorder="1" applyAlignment="1" applyProtection="1">
      <alignment horizontal="right" vertical="center"/>
    </xf>
    <xf numFmtId="3" fontId="2" fillId="0" borderId="41" xfId="1" applyNumberFormat="1" applyFont="1" applyFill="1" applyBorder="1" applyAlignment="1" applyProtection="1">
      <alignment vertical="center"/>
    </xf>
    <xf numFmtId="3" fontId="5" fillId="0" borderId="16" xfId="1" applyNumberFormat="1" applyFont="1" applyBorder="1" applyAlignment="1" applyProtection="1">
      <alignment vertical="center"/>
    </xf>
    <xf numFmtId="3" fontId="5" fillId="0" borderId="26" xfId="1" applyNumberFormat="1" applyFont="1" applyFill="1" applyBorder="1" applyAlignment="1" applyProtection="1">
      <alignment vertical="center"/>
    </xf>
    <xf numFmtId="3" fontId="5" fillId="0" borderId="45" xfId="1" applyNumberFormat="1" applyFont="1" applyFill="1" applyBorder="1" applyAlignment="1" applyProtection="1">
      <alignment vertical="center"/>
    </xf>
    <xf numFmtId="3" fontId="5" fillId="0" borderId="16" xfId="1" applyNumberFormat="1" applyFont="1" applyFill="1" applyBorder="1" applyAlignment="1" applyProtection="1">
      <alignment vertical="center"/>
    </xf>
    <xf numFmtId="3" fontId="5" fillId="3" borderId="34" xfId="1" applyNumberFormat="1" applyFont="1" applyFill="1" applyBorder="1" applyAlignment="1" applyProtection="1">
      <alignment vertical="center"/>
    </xf>
    <xf numFmtId="3" fontId="2" fillId="0" borderId="47" xfId="1" applyNumberFormat="1" applyFont="1" applyFill="1" applyBorder="1" applyAlignment="1" applyProtection="1">
      <alignment vertical="center"/>
    </xf>
    <xf numFmtId="3" fontId="2" fillId="0" borderId="34" xfId="1" applyNumberFormat="1" applyFont="1" applyFill="1" applyBorder="1" applyAlignment="1" applyProtection="1">
      <alignment vertical="center"/>
    </xf>
    <xf numFmtId="3" fontId="5" fillId="3" borderId="30" xfId="1" applyNumberFormat="1" applyFont="1" applyFill="1" applyBorder="1" applyAlignment="1" applyProtection="1">
      <alignment vertical="center"/>
    </xf>
    <xf numFmtId="3" fontId="5" fillId="4" borderId="41" xfId="1" applyNumberFormat="1" applyFont="1" applyFill="1" applyBorder="1" applyAlignment="1" applyProtection="1">
      <alignment vertical="center"/>
    </xf>
    <xf numFmtId="3" fontId="2" fillId="0" borderId="26" xfId="1" applyNumberFormat="1" applyFont="1" applyFill="1" applyBorder="1" applyAlignment="1" applyProtection="1">
      <alignment vertical="center"/>
    </xf>
    <xf numFmtId="3" fontId="5" fillId="0" borderId="56" xfId="1" applyNumberFormat="1" applyFont="1" applyFill="1" applyBorder="1" applyAlignment="1" applyProtection="1">
      <alignment vertical="center"/>
    </xf>
    <xf numFmtId="3" fontId="5" fillId="0" borderId="30" xfId="1" applyNumberFormat="1" applyFont="1" applyFill="1" applyBorder="1" applyAlignment="1" applyProtection="1">
      <alignment vertical="center"/>
    </xf>
    <xf numFmtId="3" fontId="2" fillId="0" borderId="60" xfId="1" applyNumberFormat="1" applyFont="1" applyFill="1" applyBorder="1" applyAlignment="1" applyProtection="1">
      <alignment vertical="center"/>
    </xf>
    <xf numFmtId="3" fontId="2" fillId="0" borderId="42" xfId="1" applyNumberFormat="1" applyFont="1" applyFill="1" applyBorder="1" applyAlignment="1" applyProtection="1">
      <alignment horizontal="center" vertical="center"/>
      <protection locked="0"/>
    </xf>
    <xf numFmtId="3" fontId="2" fillId="0" borderId="43" xfId="1" applyNumberFormat="1" applyFont="1" applyFill="1" applyBorder="1" applyAlignment="1" applyProtection="1">
      <alignment horizontal="center" vertical="center"/>
      <protection locked="0"/>
    </xf>
    <xf numFmtId="3" fontId="5" fillId="0" borderId="58" xfId="1" applyNumberFormat="1" applyFont="1" applyBorder="1" applyAlignment="1" applyProtection="1">
      <alignment horizontal="right" vertical="center"/>
      <protection locked="0"/>
    </xf>
    <xf numFmtId="3" fontId="5" fillId="0" borderId="20" xfId="1" applyNumberFormat="1" applyFont="1" applyBorder="1" applyAlignment="1" applyProtection="1">
      <alignment horizontal="right" vertical="center"/>
      <protection locked="0"/>
    </xf>
    <xf numFmtId="3" fontId="2" fillId="0" borderId="58" xfId="1" applyNumberFormat="1" applyFont="1" applyBorder="1" applyAlignment="1" applyProtection="1">
      <alignment horizontal="right" vertical="center"/>
      <protection locked="0"/>
    </xf>
    <xf numFmtId="3" fontId="2" fillId="0" borderId="20" xfId="1" applyNumberFormat="1" applyFont="1" applyBorder="1" applyAlignment="1" applyProtection="1">
      <alignment horizontal="right" vertical="center"/>
      <protection locked="0"/>
    </xf>
    <xf numFmtId="3" fontId="2" fillId="0" borderId="54" xfId="1" applyNumberFormat="1" applyFont="1" applyFill="1" applyBorder="1" applyAlignment="1" applyProtection="1">
      <alignment vertical="center"/>
    </xf>
    <xf numFmtId="3" fontId="2" fillId="0" borderId="60" xfId="1" applyNumberFormat="1" applyFont="1" applyFill="1" applyBorder="1" applyAlignment="1" applyProtection="1">
      <alignment horizontal="center" vertical="center"/>
    </xf>
    <xf numFmtId="3" fontId="2" fillId="0" borderId="59" xfId="1" applyNumberFormat="1" applyFont="1" applyFill="1" applyBorder="1" applyAlignment="1" applyProtection="1">
      <alignment horizontal="center" vertical="center"/>
    </xf>
    <xf numFmtId="3" fontId="5" fillId="0" borderId="52" xfId="1" applyNumberFormat="1" applyFont="1" applyFill="1" applyBorder="1" applyAlignment="1" applyProtection="1">
      <alignment horizontal="left" vertical="center" wrapText="1"/>
      <protection locked="0"/>
    </xf>
    <xf numFmtId="3" fontId="2" fillId="0" borderId="64" xfId="1" applyNumberFormat="1" applyFont="1" applyFill="1" applyBorder="1" applyAlignment="1" applyProtection="1">
      <alignment horizontal="left" vertical="center" wrapText="1"/>
      <protection locked="0"/>
    </xf>
    <xf numFmtId="3" fontId="2" fillId="0" borderId="50" xfId="1" applyNumberFormat="1" applyFont="1" applyFill="1" applyBorder="1" applyAlignment="1" applyProtection="1">
      <alignment horizontal="left" vertical="center" wrapText="1"/>
      <protection locked="0"/>
    </xf>
    <xf numFmtId="3" fontId="2" fillId="0" borderId="49" xfId="1" applyNumberFormat="1" applyFont="1" applyFill="1" applyBorder="1" applyAlignment="1" applyProtection="1">
      <alignment horizontal="left" vertical="center" wrapText="1"/>
      <protection locked="0"/>
    </xf>
    <xf numFmtId="3" fontId="2" fillId="0" borderId="60" xfId="1" applyNumberFormat="1" applyFont="1" applyFill="1" applyBorder="1" applyAlignment="1" applyProtection="1">
      <alignment horizontal="left" vertical="center" wrapText="1"/>
      <protection locked="0"/>
    </xf>
    <xf numFmtId="3" fontId="2" fillId="0" borderId="51" xfId="1" applyNumberFormat="1" applyFont="1" applyFill="1" applyBorder="1" applyAlignment="1" applyProtection="1">
      <alignment horizontal="left" vertical="center" wrapText="1"/>
      <protection locked="0"/>
    </xf>
    <xf numFmtId="3" fontId="2" fillId="0" borderId="36" xfId="1" applyNumberFormat="1" applyFont="1" applyFill="1" applyBorder="1" applyAlignment="1" applyProtection="1">
      <alignment horizontal="left" vertical="center" wrapText="1"/>
      <protection locked="0"/>
    </xf>
    <xf numFmtId="3" fontId="2" fillId="0" borderId="68" xfId="1" applyNumberFormat="1" applyFont="1" applyFill="1" applyBorder="1" applyAlignment="1" applyProtection="1">
      <alignment horizontal="left" vertical="center" wrapText="1"/>
      <protection locked="0"/>
    </xf>
    <xf numFmtId="3" fontId="2" fillId="0" borderId="69" xfId="1" applyNumberFormat="1" applyFont="1" applyFill="1" applyBorder="1" applyAlignment="1" applyProtection="1">
      <alignment horizontal="left" vertical="center" wrapText="1"/>
      <protection locked="0"/>
    </xf>
    <xf numFmtId="3" fontId="2" fillId="0" borderId="50" xfId="1" applyNumberFormat="1" applyFont="1" applyBorder="1" applyAlignment="1" applyProtection="1">
      <alignment horizontal="left" vertical="center" wrapText="1"/>
      <protection locked="0"/>
    </xf>
    <xf numFmtId="3" fontId="5" fillId="0" borderId="71" xfId="1" applyNumberFormat="1" applyFont="1" applyFill="1" applyBorder="1" applyAlignment="1" applyProtection="1">
      <alignment horizontal="left" vertical="center" wrapText="1"/>
      <protection locked="0"/>
    </xf>
    <xf numFmtId="3" fontId="5" fillId="0" borderId="50" xfId="1" applyNumberFormat="1" applyFont="1" applyFill="1" applyBorder="1" applyAlignment="1" applyProtection="1">
      <alignment horizontal="left" vertical="center" wrapText="1"/>
      <protection locked="0"/>
    </xf>
    <xf numFmtId="3" fontId="5" fillId="3" borderId="73" xfId="1" applyNumberFormat="1" applyFont="1" applyFill="1" applyBorder="1" applyAlignment="1" applyProtection="1">
      <alignment horizontal="left" vertical="center" wrapText="1"/>
      <protection locked="0"/>
    </xf>
    <xf numFmtId="3" fontId="2" fillId="0" borderId="48" xfId="1" applyNumberFormat="1" applyFont="1" applyFill="1" applyBorder="1" applyAlignment="1" applyProtection="1">
      <alignment horizontal="left" vertical="center" wrapText="1"/>
      <protection locked="0"/>
    </xf>
    <xf numFmtId="3" fontId="2" fillId="0" borderId="73" xfId="1" applyNumberFormat="1" applyFont="1" applyFill="1" applyBorder="1" applyAlignment="1" applyProtection="1">
      <alignment horizontal="left" vertical="center" wrapText="1"/>
      <protection locked="0"/>
    </xf>
    <xf numFmtId="3" fontId="5" fillId="3" borderId="51" xfId="1" applyNumberFormat="1" applyFont="1" applyFill="1" applyBorder="1" applyAlignment="1" applyProtection="1">
      <alignment horizontal="left" vertical="center" wrapText="1"/>
      <protection locked="0"/>
    </xf>
    <xf numFmtId="3" fontId="5" fillId="4" borderId="69" xfId="1" applyNumberFormat="1" applyFont="1" applyFill="1" applyBorder="1" applyAlignment="1" applyProtection="1">
      <alignment horizontal="left" vertical="center" wrapText="1"/>
      <protection locked="0"/>
    </xf>
    <xf numFmtId="3" fontId="2" fillId="0" borderId="52" xfId="1" applyNumberFormat="1" applyFont="1" applyFill="1" applyBorder="1" applyAlignment="1" applyProtection="1">
      <alignment horizontal="left" vertical="center" wrapText="1"/>
      <protection locked="0"/>
    </xf>
    <xf numFmtId="3" fontId="5" fillId="0" borderId="54" xfId="1" applyNumberFormat="1" applyFont="1" applyFill="1" applyBorder="1" applyAlignment="1" applyProtection="1">
      <alignment horizontal="left" vertical="center" wrapText="1"/>
      <protection locked="0"/>
    </xf>
    <xf numFmtId="3" fontId="5" fillId="0" borderId="51" xfId="1" applyNumberFormat="1" applyFont="1" applyFill="1" applyBorder="1" applyAlignment="1" applyProtection="1">
      <alignment horizontal="left" vertical="center" wrapText="1"/>
      <protection locked="0"/>
    </xf>
    <xf numFmtId="3" fontId="2" fillId="0" borderId="54" xfId="1" applyNumberFormat="1" applyFont="1" applyFill="1" applyBorder="1" applyAlignment="1" applyProtection="1">
      <alignment horizontal="left" vertical="center" wrapText="1"/>
      <protection locked="0"/>
    </xf>
    <xf numFmtId="0" fontId="2" fillId="0" borderId="1" xfId="1" applyFont="1" applyFill="1" applyBorder="1" applyAlignment="1" applyProtection="1">
      <alignment vertical="center"/>
    </xf>
    <xf numFmtId="49" fontId="2" fillId="0" borderId="1" xfId="1" applyNumberFormat="1" applyFont="1" applyFill="1" applyBorder="1" applyAlignment="1" applyProtection="1">
      <alignment horizontal="center" vertical="center" wrapText="1"/>
    </xf>
    <xf numFmtId="0" fontId="2" fillId="0" borderId="16" xfId="1" applyFont="1" applyFill="1" applyBorder="1" applyAlignment="1" applyProtection="1">
      <alignment horizontal="center" vertical="center" wrapText="1"/>
    </xf>
    <xf numFmtId="0" fontId="2" fillId="5" borderId="28" xfId="1" applyFont="1" applyFill="1" applyBorder="1" applyAlignment="1" applyProtection="1">
      <alignment horizontal="right" vertical="center" wrapText="1"/>
    </xf>
    <xf numFmtId="0" fontId="2" fillId="5" borderId="28" xfId="1" applyFont="1" applyFill="1" applyBorder="1" applyAlignment="1" applyProtection="1">
      <alignment horizontal="left" vertical="center" wrapText="1"/>
    </xf>
    <xf numFmtId="3" fontId="2" fillId="5" borderId="28" xfId="1" applyNumberFormat="1" applyFont="1" applyFill="1" applyBorder="1" applyAlignment="1" applyProtection="1">
      <alignment vertical="center"/>
    </xf>
    <xf numFmtId="3" fontId="2" fillId="5" borderId="66" xfId="1" applyNumberFormat="1" applyFont="1" applyFill="1" applyBorder="1" applyAlignment="1" applyProtection="1">
      <alignment horizontal="right" vertical="center"/>
      <protection locked="0"/>
    </xf>
    <xf numFmtId="3" fontId="2" fillId="5" borderId="5" xfId="1" applyNumberFormat="1" applyFont="1" applyFill="1" applyBorder="1" applyAlignment="1" applyProtection="1">
      <alignment horizontal="right" vertical="center"/>
      <protection locked="0"/>
    </xf>
    <xf numFmtId="3" fontId="2" fillId="5" borderId="49" xfId="1" applyNumberFormat="1" applyFont="1" applyFill="1" applyBorder="1" applyAlignment="1" applyProtection="1">
      <alignment vertical="center"/>
    </xf>
    <xf numFmtId="3" fontId="2" fillId="5" borderId="7" xfId="1" applyNumberFormat="1" applyFont="1" applyFill="1" applyBorder="1" applyAlignment="1" applyProtection="1">
      <alignment vertical="center" wrapText="1"/>
      <protection locked="0"/>
    </xf>
    <xf numFmtId="3" fontId="10" fillId="0" borderId="5" xfId="1" applyNumberFormat="1" applyFont="1" applyFill="1" applyBorder="1" applyAlignment="1" applyProtection="1">
      <alignment horizontal="right" vertical="center"/>
      <protection locked="0"/>
    </xf>
    <xf numFmtId="3" fontId="10" fillId="0" borderId="49" xfId="1" applyNumberFormat="1" applyFont="1" applyFill="1" applyBorder="1" applyAlignment="1" applyProtection="1">
      <alignment horizontal="left" vertical="center" wrapText="1"/>
      <protection locked="0"/>
    </xf>
    <xf numFmtId="0" fontId="5" fillId="0" borderId="53" xfId="1" applyFont="1" applyFill="1" applyBorder="1" applyAlignment="1" applyProtection="1">
      <alignment horizontal="left" vertical="center"/>
    </xf>
    <xf numFmtId="0" fontId="5" fillId="0" borderId="54" xfId="1" applyFont="1" applyFill="1" applyBorder="1" applyAlignment="1" applyProtection="1">
      <alignment horizontal="left" vertical="center"/>
    </xf>
    <xf numFmtId="0" fontId="5" fillId="0" borderId="39" xfId="1" applyFont="1" applyFill="1" applyBorder="1" applyAlignment="1" applyProtection="1">
      <alignment horizontal="left" vertical="center"/>
    </xf>
    <xf numFmtId="0" fontId="5" fillId="0" borderId="51" xfId="1" applyFont="1" applyFill="1" applyBorder="1" applyAlignment="1" applyProtection="1">
      <alignment horizontal="left" vertical="center"/>
    </xf>
    <xf numFmtId="0" fontId="2" fillId="0" borderId="18" xfId="1" applyNumberFormat="1" applyFont="1" applyFill="1" applyBorder="1" applyAlignment="1" applyProtection="1">
      <alignment horizontal="center" vertical="center" textRotation="90" wrapText="1"/>
    </xf>
    <xf numFmtId="0" fontId="2" fillId="0" borderId="58" xfId="1" applyNumberFormat="1" applyFont="1" applyFill="1" applyBorder="1" applyAlignment="1" applyProtection="1">
      <alignment horizontal="center" vertical="center" textRotation="90" wrapText="1"/>
    </xf>
    <xf numFmtId="0" fontId="2" fillId="0" borderId="61" xfId="1" applyNumberFormat="1" applyFont="1" applyFill="1" applyBorder="1" applyAlignment="1" applyProtection="1">
      <alignment horizontal="center" vertical="center" textRotation="90" wrapText="1"/>
    </xf>
    <xf numFmtId="49" fontId="2" fillId="2" borderId="10" xfId="1" applyNumberFormat="1" applyFont="1" applyFill="1" applyBorder="1" applyAlignment="1" applyProtection="1">
      <alignment horizontal="center" vertical="center"/>
      <protection locked="0"/>
    </xf>
    <xf numFmtId="49" fontId="2" fillId="2" borderId="11" xfId="1" applyNumberFormat="1" applyFont="1" applyFill="1" applyBorder="1" applyAlignment="1" applyProtection="1">
      <alignment horizontal="center" vertical="center"/>
      <protection locked="0"/>
    </xf>
    <xf numFmtId="49" fontId="2" fillId="0" borderId="12" xfId="1" applyNumberFormat="1" applyFont="1" applyFill="1" applyBorder="1" applyAlignment="1" applyProtection="1">
      <alignment horizontal="center" vertical="center" textRotation="90" wrapText="1"/>
    </xf>
    <xf numFmtId="0" fontId="2" fillId="0" borderId="16" xfId="1" applyFont="1" applyFill="1" applyBorder="1" applyAlignment="1" applyProtection="1">
      <alignment horizontal="center" vertical="center" wrapText="1"/>
    </xf>
    <xf numFmtId="0" fontId="2" fillId="0" borderId="19" xfId="1" applyFont="1" applyFill="1" applyBorder="1" applyAlignment="1" applyProtection="1">
      <alignment horizontal="center" vertical="center" wrapText="1"/>
    </xf>
    <xf numFmtId="49" fontId="2" fillId="0" borderId="12" xfId="1" applyNumberFormat="1" applyFont="1" applyFill="1" applyBorder="1" applyAlignment="1" applyProtection="1">
      <alignment horizontal="center" vertical="center" wrapText="1"/>
    </xf>
    <xf numFmtId="49" fontId="2" fillId="0" borderId="16" xfId="1" applyNumberFormat="1" applyFont="1" applyFill="1" applyBorder="1" applyAlignment="1" applyProtection="1">
      <alignment horizontal="center" vertical="center" wrapText="1"/>
    </xf>
    <xf numFmtId="49" fontId="2" fillId="0" borderId="13" xfId="1" applyNumberFormat="1" applyFont="1" applyFill="1" applyBorder="1" applyAlignment="1" applyProtection="1">
      <alignment horizontal="center" vertical="center"/>
    </xf>
    <xf numFmtId="49" fontId="2" fillId="0" borderId="14" xfId="1" applyNumberFormat="1" applyFont="1" applyFill="1" applyBorder="1" applyAlignment="1" applyProtection="1">
      <alignment horizontal="center" vertical="center"/>
    </xf>
    <xf numFmtId="49" fontId="2" fillId="0" borderId="15" xfId="1" applyNumberFormat="1" applyFont="1" applyFill="1" applyBorder="1" applyAlignment="1" applyProtection="1">
      <alignment horizontal="center" vertical="center"/>
    </xf>
    <xf numFmtId="0" fontId="2" fillId="0" borderId="47" xfId="1" applyFont="1" applyFill="1" applyBorder="1" applyAlignment="1" applyProtection="1">
      <alignment horizontal="center" vertical="center" textRotation="90"/>
    </xf>
    <xf numFmtId="0" fontId="2" fillId="0" borderId="19" xfId="1" applyFont="1" applyFill="1" applyBorder="1" applyAlignment="1" applyProtection="1">
      <alignment horizontal="center" vertical="center" textRotation="90"/>
    </xf>
    <xf numFmtId="0" fontId="2" fillId="0" borderId="58" xfId="1" applyFont="1" applyFill="1" applyBorder="1" applyAlignment="1" applyProtection="1">
      <alignment horizontal="center" vertical="center" textRotation="90" wrapText="1"/>
    </xf>
    <xf numFmtId="0" fontId="2" fillId="0" borderId="59" xfId="1" applyFont="1" applyFill="1" applyBorder="1" applyAlignment="1" applyProtection="1">
      <alignment horizontal="center" vertical="center" textRotation="90" wrapText="1"/>
    </xf>
    <xf numFmtId="0" fontId="2" fillId="0" borderId="20" xfId="1" applyFont="1" applyFill="1" applyBorder="1" applyAlignment="1" applyProtection="1">
      <alignment horizontal="center" vertical="center" textRotation="90" wrapText="1"/>
    </xf>
    <xf numFmtId="0" fontId="2" fillId="0" borderId="21" xfId="1" applyFont="1" applyFill="1" applyBorder="1" applyAlignment="1" applyProtection="1">
      <alignment horizontal="center" vertical="center" textRotation="90" wrapText="1"/>
    </xf>
    <xf numFmtId="0" fontId="2" fillId="0" borderId="50" xfId="1" applyFont="1" applyFill="1" applyBorder="1" applyAlignment="1" applyProtection="1">
      <alignment horizontal="center" vertical="center" textRotation="90"/>
    </xf>
    <xf numFmtId="0" fontId="2" fillId="0" borderId="60" xfId="1" applyFont="1" applyFill="1" applyBorder="1" applyAlignment="1" applyProtection="1">
      <alignment horizontal="center" vertical="center" textRotation="90"/>
    </xf>
    <xf numFmtId="0" fontId="2" fillId="0" borderId="18" xfId="1" applyFont="1" applyFill="1" applyBorder="1" applyAlignment="1" applyProtection="1">
      <alignment horizontal="center" vertical="center" wrapText="1"/>
    </xf>
    <xf numFmtId="0" fontId="2" fillId="0" borderId="29" xfId="1" applyFont="1" applyFill="1" applyBorder="1" applyAlignment="1" applyProtection="1">
      <alignment horizontal="center" vertical="center" wrapText="1"/>
    </xf>
    <xf numFmtId="49" fontId="2" fillId="2" borderId="6" xfId="1" applyNumberFormat="1" applyFont="1" applyFill="1" applyBorder="1" applyAlignment="1" applyProtection="1">
      <alignment horizontal="center" vertical="center"/>
      <protection locked="0"/>
    </xf>
    <xf numFmtId="49" fontId="2" fillId="2" borderId="7" xfId="1" applyNumberFormat="1" applyFont="1" applyFill="1" applyBorder="1" applyAlignment="1" applyProtection="1">
      <alignment horizontal="center" vertical="center"/>
      <protection locked="0"/>
    </xf>
    <xf numFmtId="49" fontId="3" fillId="2" borderId="2" xfId="1" applyNumberFormat="1" applyFont="1" applyFill="1" applyBorder="1" applyAlignment="1" applyProtection="1">
      <alignment horizontal="center" vertical="center"/>
    </xf>
    <xf numFmtId="49" fontId="3" fillId="2" borderId="3" xfId="1" applyNumberFormat="1" applyFont="1" applyFill="1" applyBorder="1" applyAlignment="1" applyProtection="1">
      <alignment horizontal="center" vertical="center"/>
    </xf>
    <xf numFmtId="49" fontId="3" fillId="2" borderId="4" xfId="1" applyNumberFormat="1" applyFont="1" applyFill="1" applyBorder="1" applyAlignment="1" applyProtection="1">
      <alignment horizontal="center" vertical="center"/>
    </xf>
    <xf numFmtId="49" fontId="5" fillId="2" borderId="6" xfId="1" applyNumberFormat="1" applyFont="1" applyFill="1" applyBorder="1" applyAlignment="1" applyProtection="1">
      <alignment horizontal="center" vertical="center" wrapText="1"/>
      <protection locked="0"/>
    </xf>
    <xf numFmtId="49" fontId="5" fillId="2" borderId="7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6" xfId="1" applyFont="1" applyBorder="1" applyAlignment="1" applyProtection="1">
      <alignment horizontal="center" vertical="center"/>
      <protection locked="0"/>
    </xf>
    <xf numFmtId="0" fontId="2" fillId="0" borderId="7" xfId="1" applyFont="1" applyBorder="1" applyAlignment="1" applyProtection="1">
      <alignment horizontal="center" vertical="center"/>
      <protection locked="0"/>
    </xf>
    <xf numFmtId="49" fontId="2" fillId="0" borderId="6" xfId="1" applyNumberFormat="1" applyFont="1" applyFill="1" applyBorder="1" applyAlignment="1" applyProtection="1">
      <alignment horizontal="center" vertical="center"/>
      <protection locked="0"/>
    </xf>
  </cellXfs>
  <cellStyles count="6">
    <cellStyle name="Normal" xfId="0" builtinId="0"/>
    <cellStyle name="Normal 11" xfId="2"/>
    <cellStyle name="Normal 2" xfId="1"/>
    <cellStyle name="Normal 2 3 2 2" xfId="3"/>
    <cellStyle name="Normal 3" xfId="4"/>
    <cellStyle name="Normal 3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Q320"/>
  <sheetViews>
    <sheetView showGridLines="0" tabSelected="1" view="pageLayout" zoomScaleNormal="100" workbookViewId="0">
      <selection activeCell="S1" sqref="S1"/>
    </sheetView>
  </sheetViews>
  <sheetFormatPr defaultRowHeight="12" outlineLevelCol="1" x14ac:dyDescent="0.25"/>
  <cols>
    <col min="1" max="1" width="10.85546875" style="6" customWidth="1"/>
    <col min="2" max="2" width="28" style="6" customWidth="1"/>
    <col min="3" max="3" width="8" style="6" customWidth="1"/>
    <col min="4" max="5" width="8.7109375" style="6" hidden="1" customWidth="1" outlineLevel="1"/>
    <col min="6" max="6" width="8.7109375" style="6" customWidth="1" collapsed="1"/>
    <col min="7" max="8" width="8.7109375" style="6" hidden="1" customWidth="1" outlineLevel="1"/>
    <col min="9" max="9" width="8.7109375" style="6" customWidth="1" collapsed="1"/>
    <col min="10" max="11" width="8.28515625" style="6" hidden="1" customWidth="1" outlineLevel="1"/>
    <col min="12" max="12" width="8.28515625" style="6" customWidth="1" collapsed="1"/>
    <col min="13" max="13" width="7.42578125" style="6" hidden="1" customWidth="1" outlineLevel="1"/>
    <col min="14" max="14" width="7.42578125" style="1" hidden="1" customWidth="1" outlineLevel="1"/>
    <col min="15" max="15" width="6.85546875" style="1" customWidth="1" collapsed="1"/>
    <col min="16" max="16" width="26.7109375" style="1" hidden="1" customWidth="1" outlineLevel="1"/>
    <col min="17" max="17" width="9.140625" style="1" collapsed="1"/>
    <col min="18" max="16384" width="9.140625" style="1"/>
  </cols>
  <sheetData>
    <row r="1" spans="1:17" x14ac:dyDescent="0.25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06"/>
      <c r="O1" s="213" t="s">
        <v>329</v>
      </c>
      <c r="P1" s="130"/>
    </row>
    <row r="2" spans="1:17" ht="35.25" customHeight="1" x14ac:dyDescent="0.25">
      <c r="A2" s="313" t="s">
        <v>291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5"/>
      <c r="Q2" s="272"/>
    </row>
    <row r="3" spans="1:17" ht="12.75" customHeight="1" x14ac:dyDescent="0.25">
      <c r="A3" s="4" t="s">
        <v>0</v>
      </c>
      <c r="B3" s="5"/>
      <c r="C3" s="316" t="s">
        <v>330</v>
      </c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7"/>
      <c r="Q3" s="272"/>
    </row>
    <row r="4" spans="1:17" ht="12.75" customHeight="1" x14ac:dyDescent="0.25">
      <c r="A4" s="4" t="s">
        <v>1</v>
      </c>
      <c r="B4" s="5"/>
      <c r="C4" s="316" t="s">
        <v>331</v>
      </c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7"/>
      <c r="Q4" s="272"/>
    </row>
    <row r="5" spans="1:17" ht="12.75" customHeight="1" x14ac:dyDescent="0.25">
      <c r="A5" s="2" t="s">
        <v>2</v>
      </c>
      <c r="B5" s="3"/>
      <c r="C5" s="311" t="s">
        <v>332</v>
      </c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2"/>
      <c r="Q5" s="272"/>
    </row>
    <row r="6" spans="1:17" ht="12.75" customHeight="1" x14ac:dyDescent="0.25">
      <c r="A6" s="2" t="s">
        <v>3</v>
      </c>
      <c r="B6" s="3"/>
      <c r="C6" s="311" t="s">
        <v>326</v>
      </c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2"/>
      <c r="Q6" s="272"/>
    </row>
    <row r="7" spans="1:17" x14ac:dyDescent="0.25">
      <c r="A7" s="2" t="s">
        <v>4</v>
      </c>
      <c r="B7" s="3"/>
      <c r="C7" s="316" t="s">
        <v>333</v>
      </c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7"/>
      <c r="Q7" s="272"/>
    </row>
    <row r="8" spans="1:17" ht="12.75" customHeight="1" x14ac:dyDescent="0.25">
      <c r="A8" s="7" t="s">
        <v>5</v>
      </c>
      <c r="B8" s="3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9"/>
      <c r="Q8" s="272"/>
    </row>
    <row r="9" spans="1:17" ht="12.75" customHeight="1" x14ac:dyDescent="0.25">
      <c r="A9" s="2"/>
      <c r="B9" s="3" t="s">
        <v>6</v>
      </c>
      <c r="C9" s="311" t="s">
        <v>334</v>
      </c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12"/>
      <c r="Q9" s="272"/>
    </row>
    <row r="10" spans="1:17" ht="12.75" customHeight="1" x14ac:dyDescent="0.25">
      <c r="A10" s="2"/>
      <c r="B10" s="3" t="s">
        <v>7</v>
      </c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312"/>
      <c r="Q10" s="272"/>
    </row>
    <row r="11" spans="1:17" ht="12.75" customHeight="1" x14ac:dyDescent="0.25">
      <c r="A11" s="2"/>
      <c r="B11" s="3" t="s">
        <v>8</v>
      </c>
      <c r="C11" s="318"/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8"/>
      <c r="O11" s="318"/>
      <c r="P11" s="319"/>
      <c r="Q11" s="272"/>
    </row>
    <row r="12" spans="1:17" ht="12.75" customHeight="1" x14ac:dyDescent="0.25">
      <c r="A12" s="2"/>
      <c r="B12" s="3" t="s">
        <v>9</v>
      </c>
      <c r="C12" s="311" t="s">
        <v>335</v>
      </c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2"/>
      <c r="Q12" s="272"/>
    </row>
    <row r="13" spans="1:17" ht="12.75" customHeight="1" x14ac:dyDescent="0.25">
      <c r="A13" s="2"/>
      <c r="B13" s="3" t="s">
        <v>10</v>
      </c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2"/>
      <c r="Q13" s="272"/>
    </row>
    <row r="14" spans="1:17" ht="12.75" customHeight="1" x14ac:dyDescent="0.25">
      <c r="A14" s="8"/>
      <c r="B14" s="9"/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2"/>
      <c r="Q14" s="272"/>
    </row>
    <row r="15" spans="1:17" s="10" customFormat="1" ht="12.75" customHeight="1" x14ac:dyDescent="0.25">
      <c r="A15" s="293" t="s">
        <v>11</v>
      </c>
      <c r="B15" s="296" t="s">
        <v>12</v>
      </c>
      <c r="C15" s="298" t="s">
        <v>290</v>
      </c>
      <c r="D15" s="299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300"/>
      <c r="Q15" s="273"/>
    </row>
    <row r="16" spans="1:17" s="10" customFormat="1" ht="12.75" customHeight="1" x14ac:dyDescent="0.25">
      <c r="A16" s="294"/>
      <c r="B16" s="297"/>
      <c r="C16" s="301" t="s">
        <v>13</v>
      </c>
      <c r="D16" s="303" t="s">
        <v>314</v>
      </c>
      <c r="E16" s="305" t="s">
        <v>315</v>
      </c>
      <c r="F16" s="307" t="s">
        <v>14</v>
      </c>
      <c r="G16" s="289" t="s">
        <v>316</v>
      </c>
      <c r="H16" s="290" t="s">
        <v>317</v>
      </c>
      <c r="I16" s="288" t="s">
        <v>287</v>
      </c>
      <c r="J16" s="289" t="s">
        <v>318</v>
      </c>
      <c r="K16" s="290" t="s">
        <v>319</v>
      </c>
      <c r="L16" s="288" t="s">
        <v>15</v>
      </c>
      <c r="M16" s="289" t="s">
        <v>320</v>
      </c>
      <c r="N16" s="290" t="s">
        <v>321</v>
      </c>
      <c r="O16" s="288" t="s">
        <v>16</v>
      </c>
      <c r="P16" s="309" t="s">
        <v>322</v>
      </c>
    </row>
    <row r="17" spans="1:16" s="11" customFormat="1" ht="70.5" customHeight="1" thickBot="1" x14ac:dyDescent="0.3">
      <c r="A17" s="295"/>
      <c r="B17" s="297"/>
      <c r="C17" s="302"/>
      <c r="D17" s="304"/>
      <c r="E17" s="306"/>
      <c r="F17" s="308"/>
      <c r="G17" s="289"/>
      <c r="H17" s="290"/>
      <c r="I17" s="288"/>
      <c r="J17" s="289"/>
      <c r="K17" s="290"/>
      <c r="L17" s="288"/>
      <c r="M17" s="289"/>
      <c r="N17" s="290"/>
      <c r="O17" s="288"/>
      <c r="P17" s="310"/>
    </row>
    <row r="18" spans="1:16" s="11" customFormat="1" ht="9.75" customHeight="1" thickTop="1" x14ac:dyDescent="0.25">
      <c r="A18" s="12" t="s">
        <v>17</v>
      </c>
      <c r="B18" s="12">
        <v>2</v>
      </c>
      <c r="C18" s="13">
        <v>3</v>
      </c>
      <c r="D18" s="134">
        <v>4</v>
      </c>
      <c r="E18" s="14">
        <v>5</v>
      </c>
      <c r="F18" s="135">
        <v>6</v>
      </c>
      <c r="G18" s="134">
        <v>7</v>
      </c>
      <c r="H18" s="133">
        <v>8</v>
      </c>
      <c r="I18" s="15">
        <v>9</v>
      </c>
      <c r="J18" s="133">
        <v>10</v>
      </c>
      <c r="K18" s="14">
        <v>11</v>
      </c>
      <c r="L18" s="129">
        <v>12</v>
      </c>
      <c r="M18" s="13">
        <v>13</v>
      </c>
      <c r="N18" s="14">
        <v>14</v>
      </c>
      <c r="O18" s="15">
        <v>15</v>
      </c>
      <c r="P18" s="15">
        <v>16</v>
      </c>
    </row>
    <row r="19" spans="1:16" s="19" customFormat="1" ht="12" hidden="1" customHeight="1" x14ac:dyDescent="0.25">
      <c r="A19" s="16"/>
      <c r="B19" s="17" t="s">
        <v>18</v>
      </c>
      <c r="C19" s="70"/>
      <c r="D19" s="136"/>
      <c r="E19" s="18"/>
      <c r="F19" s="137"/>
      <c r="G19" s="136"/>
      <c r="H19" s="18"/>
      <c r="I19" s="137"/>
      <c r="J19" s="136"/>
      <c r="K19" s="18"/>
      <c r="L19" s="137"/>
      <c r="M19" s="136"/>
      <c r="N19" s="18"/>
      <c r="O19" s="137"/>
      <c r="P19" s="137"/>
    </row>
    <row r="20" spans="1:16" s="19" customFormat="1" ht="12.75" thickBot="1" x14ac:dyDescent="0.3">
      <c r="A20" s="20"/>
      <c r="B20" s="21" t="s">
        <v>19</v>
      </c>
      <c r="C20" s="215">
        <f t="shared" ref="C20:C83" si="0">F20+I20+L20+O20</f>
        <v>2483050</v>
      </c>
      <c r="D20" s="138">
        <f>SUM(D21,D24,D25,D41,D43)</f>
        <v>2452059</v>
      </c>
      <c r="E20" s="22">
        <f t="shared" ref="E20:F20" si="1">SUM(E21,E24,E25,E41,E43)</f>
        <v>0</v>
      </c>
      <c r="F20" s="139">
        <f t="shared" si="1"/>
        <v>2452059</v>
      </c>
      <c r="G20" s="138">
        <f>SUM(G21,G24,G43)</f>
        <v>0</v>
      </c>
      <c r="H20" s="22">
        <f t="shared" ref="H20:I20" si="2">SUM(H21,H24,H43)</f>
        <v>0</v>
      </c>
      <c r="I20" s="139">
        <f t="shared" si="2"/>
        <v>0</v>
      </c>
      <c r="J20" s="138">
        <f>SUM(J21,J26,J43)</f>
        <v>30991</v>
      </c>
      <c r="K20" s="22">
        <f t="shared" ref="K20:L20" si="3">SUM(K21,K26,K43)</f>
        <v>0</v>
      </c>
      <c r="L20" s="139">
        <f t="shared" si="3"/>
        <v>30991</v>
      </c>
      <c r="M20" s="138">
        <f>SUM(M21,M45)</f>
        <v>0</v>
      </c>
      <c r="N20" s="22">
        <f t="shared" ref="N20:O20" si="4">SUM(N21,N45)</f>
        <v>0</v>
      </c>
      <c r="O20" s="139">
        <f t="shared" si="4"/>
        <v>0</v>
      </c>
      <c r="P20" s="251"/>
    </row>
    <row r="21" spans="1:16" ht="12.75" thickTop="1" x14ac:dyDescent="0.25">
      <c r="A21" s="23"/>
      <c r="B21" s="24" t="s">
        <v>20</v>
      </c>
      <c r="C21" s="216">
        <f t="shared" si="0"/>
        <v>4445</v>
      </c>
      <c r="D21" s="140">
        <f>SUM(D22:D23)</f>
        <v>0</v>
      </c>
      <c r="E21" s="25">
        <f t="shared" ref="E21:F21" si="5">SUM(E22:E23)</f>
        <v>0</v>
      </c>
      <c r="F21" s="141">
        <f t="shared" si="5"/>
        <v>0</v>
      </c>
      <c r="G21" s="140">
        <f>SUM(G22:G23)</f>
        <v>0</v>
      </c>
      <c r="H21" s="25">
        <f t="shared" ref="H21:I21" si="6">SUM(H22:H23)</f>
        <v>0</v>
      </c>
      <c r="I21" s="141">
        <f t="shared" si="6"/>
        <v>0</v>
      </c>
      <c r="J21" s="140">
        <f>SUM(J22:J23)</f>
        <v>4445</v>
      </c>
      <c r="K21" s="25">
        <f t="shared" ref="K21:L21" si="7">SUM(K22:K23)</f>
        <v>0</v>
      </c>
      <c r="L21" s="141">
        <f t="shared" si="7"/>
        <v>4445</v>
      </c>
      <c r="M21" s="140">
        <f>SUM(M22:M23)</f>
        <v>0</v>
      </c>
      <c r="N21" s="25">
        <f t="shared" ref="N21:O21" si="8">SUM(N22:N23)</f>
        <v>0</v>
      </c>
      <c r="O21" s="141">
        <f t="shared" si="8"/>
        <v>0</v>
      </c>
      <c r="P21" s="252"/>
    </row>
    <row r="22" spans="1:16" ht="12" hidden="1" customHeight="1" x14ac:dyDescent="0.25">
      <c r="A22" s="26"/>
      <c r="B22" s="27" t="s">
        <v>21</v>
      </c>
      <c r="C22" s="217">
        <f t="shared" si="0"/>
        <v>0</v>
      </c>
      <c r="D22" s="142"/>
      <c r="E22" s="28"/>
      <c r="F22" s="203">
        <f>D22+E22</f>
        <v>0</v>
      </c>
      <c r="G22" s="142"/>
      <c r="H22" s="28"/>
      <c r="I22" s="203">
        <f>G22+H22</f>
        <v>0</v>
      </c>
      <c r="J22" s="142"/>
      <c r="K22" s="28"/>
      <c r="L22" s="203">
        <f>K22+J22</f>
        <v>0</v>
      </c>
      <c r="M22" s="142"/>
      <c r="N22" s="28"/>
      <c r="O22" s="203">
        <f>N22+M22</f>
        <v>0</v>
      </c>
      <c r="P22" s="253"/>
    </row>
    <row r="23" spans="1:16" x14ac:dyDescent="0.25">
      <c r="A23" s="29"/>
      <c r="B23" s="30" t="s">
        <v>22</v>
      </c>
      <c r="C23" s="218">
        <f t="shared" si="0"/>
        <v>4445</v>
      </c>
      <c r="D23" s="143"/>
      <c r="E23" s="31"/>
      <c r="F23" s="96">
        <f t="shared" ref="F23:F25" si="9">D23+E23</f>
        <v>0</v>
      </c>
      <c r="G23" s="143"/>
      <c r="H23" s="31"/>
      <c r="I23" s="96">
        <f t="shared" ref="I23:I24" si="10">G23+H23</f>
        <v>0</v>
      </c>
      <c r="J23" s="143">
        <v>4445</v>
      </c>
      <c r="K23" s="31"/>
      <c r="L23" s="200">
        <f>K23+J23</f>
        <v>4445</v>
      </c>
      <c r="M23" s="143"/>
      <c r="N23" s="31"/>
      <c r="O23" s="96">
        <f>N23+M23</f>
        <v>0</v>
      </c>
      <c r="P23" s="254"/>
    </row>
    <row r="24" spans="1:16" s="19" customFormat="1" ht="24.75" customHeight="1" thickBot="1" x14ac:dyDescent="0.3">
      <c r="A24" s="32">
        <v>19300</v>
      </c>
      <c r="B24" s="32" t="s">
        <v>283</v>
      </c>
      <c r="C24" s="219">
        <f>F24+I24</f>
        <v>2452059</v>
      </c>
      <c r="D24" s="144">
        <v>2452059</v>
      </c>
      <c r="E24" s="131"/>
      <c r="F24" s="241">
        <f t="shared" si="9"/>
        <v>2452059</v>
      </c>
      <c r="G24" s="144"/>
      <c r="H24" s="131"/>
      <c r="I24" s="241">
        <f t="shared" si="10"/>
        <v>0</v>
      </c>
      <c r="J24" s="250" t="s">
        <v>23</v>
      </c>
      <c r="K24" s="33" t="s">
        <v>23</v>
      </c>
      <c r="L24" s="249" t="s">
        <v>23</v>
      </c>
      <c r="M24" s="250" t="s">
        <v>23</v>
      </c>
      <c r="N24" s="33" t="s">
        <v>23</v>
      </c>
      <c r="O24" s="249" t="s">
        <v>23</v>
      </c>
      <c r="P24" s="255"/>
    </row>
    <row r="25" spans="1:16" s="19" customFormat="1" ht="24.75" hidden="1" customHeight="1" thickTop="1" x14ac:dyDescent="0.25">
      <c r="A25" s="34"/>
      <c r="B25" s="34" t="s">
        <v>24</v>
      </c>
      <c r="C25" s="220">
        <f>F25</f>
        <v>0</v>
      </c>
      <c r="D25" s="145"/>
      <c r="E25" s="35"/>
      <c r="F25" s="171">
        <f t="shared" si="9"/>
        <v>0</v>
      </c>
      <c r="G25" s="146" t="s">
        <v>23</v>
      </c>
      <c r="H25" s="36" t="s">
        <v>23</v>
      </c>
      <c r="I25" s="147" t="s">
        <v>23</v>
      </c>
      <c r="J25" s="146" t="s">
        <v>23</v>
      </c>
      <c r="K25" s="36" t="s">
        <v>23</v>
      </c>
      <c r="L25" s="147" t="s">
        <v>23</v>
      </c>
      <c r="M25" s="146" t="s">
        <v>23</v>
      </c>
      <c r="N25" s="36" t="s">
        <v>23</v>
      </c>
      <c r="O25" s="147" t="s">
        <v>23</v>
      </c>
      <c r="P25" s="256"/>
    </row>
    <row r="26" spans="1:16" s="19" customFormat="1" ht="36" customHeight="1" thickTop="1" x14ac:dyDescent="0.25">
      <c r="A26" s="34">
        <v>21300</v>
      </c>
      <c r="B26" s="34" t="s">
        <v>284</v>
      </c>
      <c r="C26" s="220">
        <f>L26</f>
        <v>21276</v>
      </c>
      <c r="D26" s="146" t="s">
        <v>23</v>
      </c>
      <c r="E26" s="36" t="s">
        <v>23</v>
      </c>
      <c r="F26" s="147" t="s">
        <v>23</v>
      </c>
      <c r="G26" s="146" t="s">
        <v>23</v>
      </c>
      <c r="H26" s="36" t="s">
        <v>23</v>
      </c>
      <c r="I26" s="147" t="s">
        <v>23</v>
      </c>
      <c r="J26" s="55">
        <f>SUM(J27,J31,J33,J36)</f>
        <v>21276</v>
      </c>
      <c r="K26" s="56">
        <f t="shared" ref="K26:L26" si="11">SUM(K27,K31,K33,K36)</f>
        <v>0</v>
      </c>
      <c r="L26" s="157">
        <f t="shared" si="11"/>
        <v>21276</v>
      </c>
      <c r="M26" s="55" t="s">
        <v>23</v>
      </c>
      <c r="N26" s="56" t="s">
        <v>23</v>
      </c>
      <c r="O26" s="157" t="s">
        <v>23</v>
      </c>
      <c r="P26" s="256"/>
    </row>
    <row r="27" spans="1:16" s="19" customFormat="1" ht="24" hidden="1" customHeight="1" x14ac:dyDescent="0.25">
      <c r="A27" s="38">
        <v>21350</v>
      </c>
      <c r="B27" s="34" t="s">
        <v>25</v>
      </c>
      <c r="C27" s="220">
        <f t="shared" ref="C27:C30" si="12">L27</f>
        <v>0</v>
      </c>
      <c r="D27" s="146" t="s">
        <v>23</v>
      </c>
      <c r="E27" s="36" t="s">
        <v>23</v>
      </c>
      <c r="F27" s="147" t="s">
        <v>23</v>
      </c>
      <c r="G27" s="146" t="s">
        <v>23</v>
      </c>
      <c r="H27" s="36" t="s">
        <v>23</v>
      </c>
      <c r="I27" s="147" t="s">
        <v>23</v>
      </c>
      <c r="J27" s="55">
        <f>SUM(J28:J30)</f>
        <v>0</v>
      </c>
      <c r="K27" s="56">
        <f t="shared" ref="K27:L27" si="13">SUM(K28:K30)</f>
        <v>0</v>
      </c>
      <c r="L27" s="157">
        <f t="shared" si="13"/>
        <v>0</v>
      </c>
      <c r="M27" s="55" t="s">
        <v>23</v>
      </c>
      <c r="N27" s="56" t="s">
        <v>23</v>
      </c>
      <c r="O27" s="157" t="s">
        <v>23</v>
      </c>
      <c r="P27" s="256"/>
    </row>
    <row r="28" spans="1:16" ht="12" hidden="1" customHeight="1" x14ac:dyDescent="0.25">
      <c r="A28" s="26">
        <v>21351</v>
      </c>
      <c r="B28" s="39" t="s">
        <v>26</v>
      </c>
      <c r="C28" s="221">
        <f t="shared" si="12"/>
        <v>0</v>
      </c>
      <c r="D28" s="148" t="s">
        <v>23</v>
      </c>
      <c r="E28" s="40" t="s">
        <v>23</v>
      </c>
      <c r="F28" s="149" t="s">
        <v>23</v>
      </c>
      <c r="G28" s="148" t="s">
        <v>23</v>
      </c>
      <c r="H28" s="40" t="s">
        <v>23</v>
      </c>
      <c r="I28" s="149" t="s">
        <v>23</v>
      </c>
      <c r="J28" s="142"/>
      <c r="K28" s="28"/>
      <c r="L28" s="203">
        <f t="shared" ref="L28:L30" si="14">K28+J28</f>
        <v>0</v>
      </c>
      <c r="M28" s="201" t="s">
        <v>23</v>
      </c>
      <c r="N28" s="202" t="s">
        <v>23</v>
      </c>
      <c r="O28" s="203" t="s">
        <v>23</v>
      </c>
      <c r="P28" s="253"/>
    </row>
    <row r="29" spans="1:16" ht="12" hidden="1" customHeight="1" x14ac:dyDescent="0.25">
      <c r="A29" s="29">
        <v>21352</v>
      </c>
      <c r="B29" s="42" t="s">
        <v>27</v>
      </c>
      <c r="C29" s="222">
        <f t="shared" si="12"/>
        <v>0</v>
      </c>
      <c r="D29" s="150" t="s">
        <v>23</v>
      </c>
      <c r="E29" s="43" t="s">
        <v>23</v>
      </c>
      <c r="F29" s="151" t="s">
        <v>23</v>
      </c>
      <c r="G29" s="150" t="s">
        <v>23</v>
      </c>
      <c r="H29" s="43" t="s">
        <v>23</v>
      </c>
      <c r="I29" s="151" t="s">
        <v>23</v>
      </c>
      <c r="J29" s="143"/>
      <c r="K29" s="31"/>
      <c r="L29" s="200">
        <f t="shared" si="14"/>
        <v>0</v>
      </c>
      <c r="M29" s="198" t="s">
        <v>23</v>
      </c>
      <c r="N29" s="199" t="s">
        <v>23</v>
      </c>
      <c r="O29" s="200" t="s">
        <v>23</v>
      </c>
      <c r="P29" s="254"/>
    </row>
    <row r="30" spans="1:16" ht="24" hidden="1" customHeight="1" x14ac:dyDescent="0.25">
      <c r="A30" s="29">
        <v>21359</v>
      </c>
      <c r="B30" s="42" t="s">
        <v>28</v>
      </c>
      <c r="C30" s="222">
        <f t="shared" si="12"/>
        <v>0</v>
      </c>
      <c r="D30" s="150" t="s">
        <v>23</v>
      </c>
      <c r="E30" s="43" t="s">
        <v>23</v>
      </c>
      <c r="F30" s="151" t="s">
        <v>23</v>
      </c>
      <c r="G30" s="150" t="s">
        <v>23</v>
      </c>
      <c r="H30" s="43" t="s">
        <v>23</v>
      </c>
      <c r="I30" s="151" t="s">
        <v>23</v>
      </c>
      <c r="J30" s="143"/>
      <c r="K30" s="31"/>
      <c r="L30" s="200">
        <f t="shared" si="14"/>
        <v>0</v>
      </c>
      <c r="M30" s="198" t="s">
        <v>23</v>
      </c>
      <c r="N30" s="199" t="s">
        <v>23</v>
      </c>
      <c r="O30" s="200" t="s">
        <v>23</v>
      </c>
      <c r="P30" s="254"/>
    </row>
    <row r="31" spans="1:16" s="19" customFormat="1" ht="36" hidden="1" customHeight="1" x14ac:dyDescent="0.25">
      <c r="A31" s="38">
        <v>21370</v>
      </c>
      <c r="B31" s="34" t="s">
        <v>29</v>
      </c>
      <c r="C31" s="220">
        <f>L31</f>
        <v>0</v>
      </c>
      <c r="D31" s="146" t="s">
        <v>23</v>
      </c>
      <c r="E31" s="36" t="s">
        <v>23</v>
      </c>
      <c r="F31" s="147" t="s">
        <v>23</v>
      </c>
      <c r="G31" s="146" t="s">
        <v>23</v>
      </c>
      <c r="H31" s="36" t="s">
        <v>23</v>
      </c>
      <c r="I31" s="147" t="s">
        <v>23</v>
      </c>
      <c r="J31" s="55">
        <f>SUM(J32)</f>
        <v>0</v>
      </c>
      <c r="K31" s="56">
        <f t="shared" ref="K31:L31" si="15">SUM(K32)</f>
        <v>0</v>
      </c>
      <c r="L31" s="157">
        <f t="shared" si="15"/>
        <v>0</v>
      </c>
      <c r="M31" s="55" t="s">
        <v>23</v>
      </c>
      <c r="N31" s="56" t="s">
        <v>23</v>
      </c>
      <c r="O31" s="157" t="s">
        <v>23</v>
      </c>
      <c r="P31" s="256"/>
    </row>
    <row r="32" spans="1:16" ht="36" hidden="1" customHeight="1" x14ac:dyDescent="0.25">
      <c r="A32" s="45">
        <v>21379</v>
      </c>
      <c r="B32" s="46" t="s">
        <v>30</v>
      </c>
      <c r="C32" s="223">
        <f t="shared" ref="C32:C40" si="16">L32</f>
        <v>0</v>
      </c>
      <c r="D32" s="152" t="s">
        <v>23</v>
      </c>
      <c r="E32" s="47" t="s">
        <v>23</v>
      </c>
      <c r="F32" s="51" t="s">
        <v>23</v>
      </c>
      <c r="G32" s="152" t="s">
        <v>23</v>
      </c>
      <c r="H32" s="47" t="s">
        <v>23</v>
      </c>
      <c r="I32" s="51" t="s">
        <v>23</v>
      </c>
      <c r="J32" s="197"/>
      <c r="K32" s="50"/>
      <c r="L32" s="205">
        <f>K32+J32</f>
        <v>0</v>
      </c>
      <c r="M32" s="52" t="s">
        <v>23</v>
      </c>
      <c r="N32" s="204" t="s">
        <v>23</v>
      </c>
      <c r="O32" s="205" t="s">
        <v>23</v>
      </c>
      <c r="P32" s="257"/>
    </row>
    <row r="33" spans="1:16" s="19" customFormat="1" ht="12" hidden="1" customHeight="1" x14ac:dyDescent="0.25">
      <c r="A33" s="38">
        <v>21380</v>
      </c>
      <c r="B33" s="34" t="s">
        <v>31</v>
      </c>
      <c r="C33" s="220">
        <f t="shared" si="16"/>
        <v>0</v>
      </c>
      <c r="D33" s="146" t="s">
        <v>23</v>
      </c>
      <c r="E33" s="36" t="s">
        <v>23</v>
      </c>
      <c r="F33" s="147" t="s">
        <v>23</v>
      </c>
      <c r="G33" s="146" t="s">
        <v>23</v>
      </c>
      <c r="H33" s="36" t="s">
        <v>23</v>
      </c>
      <c r="I33" s="147" t="s">
        <v>23</v>
      </c>
      <c r="J33" s="55">
        <f>SUM(J34:J35)</f>
        <v>0</v>
      </c>
      <c r="K33" s="56">
        <f t="shared" ref="K33:L33" si="17">SUM(K34:K35)</f>
        <v>0</v>
      </c>
      <c r="L33" s="157">
        <f t="shared" si="17"/>
        <v>0</v>
      </c>
      <c r="M33" s="55" t="s">
        <v>23</v>
      </c>
      <c r="N33" s="56" t="s">
        <v>23</v>
      </c>
      <c r="O33" s="157" t="s">
        <v>23</v>
      </c>
      <c r="P33" s="256"/>
    </row>
    <row r="34" spans="1:16" ht="12" hidden="1" customHeight="1" x14ac:dyDescent="0.25">
      <c r="A34" s="27">
        <v>21381</v>
      </c>
      <c r="B34" s="39" t="s">
        <v>285</v>
      </c>
      <c r="C34" s="221">
        <f t="shared" si="16"/>
        <v>0</v>
      </c>
      <c r="D34" s="148" t="s">
        <v>23</v>
      </c>
      <c r="E34" s="40" t="s">
        <v>23</v>
      </c>
      <c r="F34" s="149" t="s">
        <v>23</v>
      </c>
      <c r="G34" s="148" t="s">
        <v>23</v>
      </c>
      <c r="H34" s="40" t="s">
        <v>23</v>
      </c>
      <c r="I34" s="149" t="s">
        <v>23</v>
      </c>
      <c r="J34" s="142"/>
      <c r="K34" s="28"/>
      <c r="L34" s="203">
        <f t="shared" ref="L34:L35" si="18">K34+J34</f>
        <v>0</v>
      </c>
      <c r="M34" s="201" t="s">
        <v>23</v>
      </c>
      <c r="N34" s="202" t="s">
        <v>23</v>
      </c>
      <c r="O34" s="203" t="s">
        <v>23</v>
      </c>
      <c r="P34" s="253"/>
    </row>
    <row r="35" spans="1:16" ht="24" hidden="1" customHeight="1" x14ac:dyDescent="0.25">
      <c r="A35" s="30">
        <v>21383</v>
      </c>
      <c r="B35" s="42" t="s">
        <v>32</v>
      </c>
      <c r="C35" s="222">
        <f t="shared" si="16"/>
        <v>0</v>
      </c>
      <c r="D35" s="150" t="s">
        <v>23</v>
      </c>
      <c r="E35" s="43" t="s">
        <v>23</v>
      </c>
      <c r="F35" s="151" t="s">
        <v>23</v>
      </c>
      <c r="G35" s="150" t="s">
        <v>23</v>
      </c>
      <c r="H35" s="43" t="s">
        <v>23</v>
      </c>
      <c r="I35" s="151" t="s">
        <v>23</v>
      </c>
      <c r="J35" s="143"/>
      <c r="K35" s="31"/>
      <c r="L35" s="200">
        <f t="shared" si="18"/>
        <v>0</v>
      </c>
      <c r="M35" s="198" t="s">
        <v>23</v>
      </c>
      <c r="N35" s="199" t="s">
        <v>23</v>
      </c>
      <c r="O35" s="200" t="s">
        <v>23</v>
      </c>
      <c r="P35" s="254"/>
    </row>
    <row r="36" spans="1:16" s="19" customFormat="1" ht="25.5" customHeight="1" x14ac:dyDescent="0.25">
      <c r="A36" s="38">
        <v>21390</v>
      </c>
      <c r="B36" s="34" t="s">
        <v>286</v>
      </c>
      <c r="C36" s="220">
        <f t="shared" si="16"/>
        <v>21276</v>
      </c>
      <c r="D36" s="146" t="s">
        <v>23</v>
      </c>
      <c r="E36" s="36" t="s">
        <v>23</v>
      </c>
      <c r="F36" s="147" t="s">
        <v>23</v>
      </c>
      <c r="G36" s="146" t="s">
        <v>23</v>
      </c>
      <c r="H36" s="36" t="s">
        <v>23</v>
      </c>
      <c r="I36" s="147" t="s">
        <v>23</v>
      </c>
      <c r="J36" s="55">
        <f>SUM(J37:J40)</f>
        <v>21276</v>
      </c>
      <c r="K36" s="56">
        <f t="shared" ref="K36:L36" si="19">SUM(K37:K40)</f>
        <v>0</v>
      </c>
      <c r="L36" s="157">
        <f t="shared" si="19"/>
        <v>21276</v>
      </c>
      <c r="M36" s="55" t="s">
        <v>23</v>
      </c>
      <c r="N36" s="56" t="s">
        <v>23</v>
      </c>
      <c r="O36" s="157" t="s">
        <v>23</v>
      </c>
      <c r="P36" s="256"/>
    </row>
    <row r="37" spans="1:16" ht="24" hidden="1" customHeight="1" x14ac:dyDescent="0.25">
      <c r="A37" s="27">
        <v>21391</v>
      </c>
      <c r="B37" s="39" t="s">
        <v>33</v>
      </c>
      <c r="C37" s="221">
        <f t="shared" si="16"/>
        <v>0</v>
      </c>
      <c r="D37" s="148" t="s">
        <v>23</v>
      </c>
      <c r="E37" s="40" t="s">
        <v>23</v>
      </c>
      <c r="F37" s="149" t="s">
        <v>23</v>
      </c>
      <c r="G37" s="148" t="s">
        <v>23</v>
      </c>
      <c r="H37" s="40" t="s">
        <v>23</v>
      </c>
      <c r="I37" s="149" t="s">
        <v>23</v>
      </c>
      <c r="J37" s="142"/>
      <c r="K37" s="28"/>
      <c r="L37" s="203">
        <f t="shared" ref="L37:L40" si="20">K37+J37</f>
        <v>0</v>
      </c>
      <c r="M37" s="201" t="s">
        <v>23</v>
      </c>
      <c r="N37" s="202" t="s">
        <v>23</v>
      </c>
      <c r="O37" s="203" t="s">
        <v>23</v>
      </c>
      <c r="P37" s="253"/>
    </row>
    <row r="38" spans="1:16" ht="12" hidden="1" customHeight="1" x14ac:dyDescent="0.25">
      <c r="A38" s="30">
        <v>21393</v>
      </c>
      <c r="B38" s="42" t="s">
        <v>34</v>
      </c>
      <c r="C38" s="222">
        <f t="shared" si="16"/>
        <v>0</v>
      </c>
      <c r="D38" s="150" t="s">
        <v>23</v>
      </c>
      <c r="E38" s="43" t="s">
        <v>23</v>
      </c>
      <c r="F38" s="151" t="s">
        <v>23</v>
      </c>
      <c r="G38" s="150" t="s">
        <v>23</v>
      </c>
      <c r="H38" s="43" t="s">
        <v>23</v>
      </c>
      <c r="I38" s="151" t="s">
        <v>23</v>
      </c>
      <c r="J38" s="143"/>
      <c r="K38" s="31"/>
      <c r="L38" s="200">
        <f t="shared" si="20"/>
        <v>0</v>
      </c>
      <c r="M38" s="198" t="s">
        <v>23</v>
      </c>
      <c r="N38" s="199" t="s">
        <v>23</v>
      </c>
      <c r="O38" s="200" t="s">
        <v>23</v>
      </c>
      <c r="P38" s="254"/>
    </row>
    <row r="39" spans="1:16" ht="12" hidden="1" customHeight="1" x14ac:dyDescent="0.25">
      <c r="A39" s="30">
        <v>21395</v>
      </c>
      <c r="B39" s="42" t="s">
        <v>35</v>
      </c>
      <c r="C39" s="222">
        <f t="shared" si="16"/>
        <v>0</v>
      </c>
      <c r="D39" s="150" t="s">
        <v>23</v>
      </c>
      <c r="E39" s="43" t="s">
        <v>23</v>
      </c>
      <c r="F39" s="151" t="s">
        <v>23</v>
      </c>
      <c r="G39" s="150" t="s">
        <v>23</v>
      </c>
      <c r="H39" s="43" t="s">
        <v>23</v>
      </c>
      <c r="I39" s="151" t="s">
        <v>23</v>
      </c>
      <c r="J39" s="143"/>
      <c r="K39" s="31"/>
      <c r="L39" s="200">
        <f t="shared" si="20"/>
        <v>0</v>
      </c>
      <c r="M39" s="198" t="s">
        <v>23</v>
      </c>
      <c r="N39" s="199" t="s">
        <v>23</v>
      </c>
      <c r="O39" s="200" t="s">
        <v>23</v>
      </c>
      <c r="P39" s="254"/>
    </row>
    <row r="40" spans="1:16" ht="24" customHeight="1" x14ac:dyDescent="0.25">
      <c r="A40" s="120">
        <v>21399</v>
      </c>
      <c r="B40" s="107" t="s">
        <v>36</v>
      </c>
      <c r="C40" s="224">
        <f t="shared" si="16"/>
        <v>21276</v>
      </c>
      <c r="D40" s="153" t="s">
        <v>23</v>
      </c>
      <c r="E40" s="57" t="s">
        <v>23</v>
      </c>
      <c r="F40" s="154" t="s">
        <v>23</v>
      </c>
      <c r="G40" s="153" t="s">
        <v>23</v>
      </c>
      <c r="H40" s="57" t="s">
        <v>23</v>
      </c>
      <c r="I40" s="154" t="s">
        <v>23</v>
      </c>
      <c r="J40" s="156">
        <v>21276</v>
      </c>
      <c r="K40" s="123"/>
      <c r="L40" s="208">
        <f t="shared" si="20"/>
        <v>21276</v>
      </c>
      <c r="M40" s="206" t="s">
        <v>23</v>
      </c>
      <c r="N40" s="207" t="s">
        <v>23</v>
      </c>
      <c r="O40" s="208" t="s">
        <v>23</v>
      </c>
      <c r="P40" s="258"/>
    </row>
    <row r="41" spans="1:16" s="19" customFormat="1" ht="26.25" hidden="1" customHeight="1" x14ac:dyDescent="0.25">
      <c r="A41" s="121">
        <v>21420</v>
      </c>
      <c r="B41" s="122" t="s">
        <v>37</v>
      </c>
      <c r="C41" s="225">
        <f>F41</f>
        <v>0</v>
      </c>
      <c r="D41" s="60">
        <f>SUM(D42)</f>
        <v>0</v>
      </c>
      <c r="E41" s="109">
        <f t="shared" ref="E41:F41" si="21">SUM(E42)</f>
        <v>0</v>
      </c>
      <c r="F41" s="155">
        <f t="shared" si="21"/>
        <v>0</v>
      </c>
      <c r="G41" s="158" t="s">
        <v>23</v>
      </c>
      <c r="H41" s="61" t="s">
        <v>23</v>
      </c>
      <c r="I41" s="159" t="s">
        <v>23</v>
      </c>
      <c r="J41" s="158" t="s">
        <v>23</v>
      </c>
      <c r="K41" s="61" t="s">
        <v>23</v>
      </c>
      <c r="L41" s="159" t="s">
        <v>23</v>
      </c>
      <c r="M41" s="158" t="s">
        <v>23</v>
      </c>
      <c r="N41" s="61" t="s">
        <v>23</v>
      </c>
      <c r="O41" s="159" t="s">
        <v>23</v>
      </c>
      <c r="P41" s="259"/>
    </row>
    <row r="42" spans="1:16" s="19" customFormat="1" ht="26.25" hidden="1" customHeight="1" x14ac:dyDescent="0.25">
      <c r="A42" s="120">
        <v>21429</v>
      </c>
      <c r="B42" s="107" t="s">
        <v>289</v>
      </c>
      <c r="C42" s="214">
        <f>F42</f>
        <v>0</v>
      </c>
      <c r="D42" s="156"/>
      <c r="E42" s="123"/>
      <c r="F42" s="186">
        <f>D42+E42</f>
        <v>0</v>
      </c>
      <c r="G42" s="153" t="s">
        <v>23</v>
      </c>
      <c r="H42" s="57" t="s">
        <v>23</v>
      </c>
      <c r="I42" s="154" t="s">
        <v>23</v>
      </c>
      <c r="J42" s="153" t="s">
        <v>23</v>
      </c>
      <c r="K42" s="57" t="s">
        <v>23</v>
      </c>
      <c r="L42" s="154" t="s">
        <v>23</v>
      </c>
      <c r="M42" s="153" t="s">
        <v>23</v>
      </c>
      <c r="N42" s="57" t="s">
        <v>23</v>
      </c>
      <c r="O42" s="154" t="s">
        <v>23</v>
      </c>
      <c r="P42" s="258"/>
    </row>
    <row r="43" spans="1:16" s="19" customFormat="1" ht="24" x14ac:dyDescent="0.25">
      <c r="A43" s="38">
        <v>21490</v>
      </c>
      <c r="B43" s="34" t="s">
        <v>38</v>
      </c>
      <c r="C43" s="226">
        <f>F43+I43+L43</f>
        <v>5270</v>
      </c>
      <c r="D43" s="55">
        <f>D44</f>
        <v>0</v>
      </c>
      <c r="E43" s="56">
        <f t="shared" ref="E43:L43" si="22">E44</f>
        <v>0</v>
      </c>
      <c r="F43" s="157">
        <f t="shared" si="22"/>
        <v>0</v>
      </c>
      <c r="G43" s="55">
        <f t="shared" si="22"/>
        <v>0</v>
      </c>
      <c r="H43" s="56">
        <f t="shared" si="22"/>
        <v>0</v>
      </c>
      <c r="I43" s="157">
        <f t="shared" si="22"/>
        <v>0</v>
      </c>
      <c r="J43" s="55">
        <f t="shared" si="22"/>
        <v>5270</v>
      </c>
      <c r="K43" s="56">
        <f t="shared" si="22"/>
        <v>0</v>
      </c>
      <c r="L43" s="157">
        <f t="shared" si="22"/>
        <v>5270</v>
      </c>
      <c r="M43" s="55" t="s">
        <v>23</v>
      </c>
      <c r="N43" s="56" t="s">
        <v>23</v>
      </c>
      <c r="O43" s="157" t="s">
        <v>23</v>
      </c>
      <c r="P43" s="256"/>
    </row>
    <row r="44" spans="1:16" s="19" customFormat="1" ht="24" customHeight="1" x14ac:dyDescent="0.25">
      <c r="A44" s="30">
        <v>21499</v>
      </c>
      <c r="B44" s="42" t="s">
        <v>39</v>
      </c>
      <c r="C44" s="227">
        <f>F44+I44+L44</f>
        <v>5270</v>
      </c>
      <c r="D44" s="142"/>
      <c r="E44" s="28"/>
      <c r="F44" s="175">
        <f>D44+E44</f>
        <v>0</v>
      </c>
      <c r="G44" s="142"/>
      <c r="H44" s="28"/>
      <c r="I44" s="175">
        <f>G44+H44</f>
        <v>0</v>
      </c>
      <c r="J44" s="142">
        <v>5270</v>
      </c>
      <c r="K44" s="28"/>
      <c r="L44" s="203">
        <f>K44+J44</f>
        <v>5270</v>
      </c>
      <c r="M44" s="201" t="s">
        <v>23</v>
      </c>
      <c r="N44" s="202" t="s">
        <v>23</v>
      </c>
      <c r="O44" s="203" t="s">
        <v>23</v>
      </c>
      <c r="P44" s="253"/>
    </row>
    <row r="45" spans="1:16" ht="12.75" hidden="1" customHeight="1" x14ac:dyDescent="0.25">
      <c r="A45" s="53">
        <v>23000</v>
      </c>
      <c r="B45" s="54" t="s">
        <v>40</v>
      </c>
      <c r="C45" s="226">
        <f>O45</f>
        <v>0</v>
      </c>
      <c r="D45" s="153" t="s">
        <v>23</v>
      </c>
      <c r="E45" s="57" t="s">
        <v>23</v>
      </c>
      <c r="F45" s="154" t="s">
        <v>23</v>
      </c>
      <c r="G45" s="153" t="s">
        <v>23</v>
      </c>
      <c r="H45" s="57" t="s">
        <v>23</v>
      </c>
      <c r="I45" s="154" t="s">
        <v>23</v>
      </c>
      <c r="J45" s="206" t="s">
        <v>23</v>
      </c>
      <c r="K45" s="207" t="s">
        <v>23</v>
      </c>
      <c r="L45" s="208" t="s">
        <v>23</v>
      </c>
      <c r="M45" s="206">
        <f>SUM(M46:M47)</f>
        <v>0</v>
      </c>
      <c r="N45" s="207">
        <f t="shared" ref="N45:O45" si="23">SUM(N46:N47)</f>
        <v>0</v>
      </c>
      <c r="O45" s="208">
        <f t="shared" si="23"/>
        <v>0</v>
      </c>
      <c r="P45" s="258"/>
    </row>
    <row r="46" spans="1:16" ht="24" hidden="1" customHeight="1" x14ac:dyDescent="0.25">
      <c r="A46" s="58">
        <v>23410</v>
      </c>
      <c r="B46" s="59" t="s">
        <v>41</v>
      </c>
      <c r="C46" s="225">
        <f t="shared" ref="C46:C47" si="24">O46</f>
        <v>0</v>
      </c>
      <c r="D46" s="158" t="s">
        <v>23</v>
      </c>
      <c r="E46" s="61" t="s">
        <v>23</v>
      </c>
      <c r="F46" s="159" t="s">
        <v>23</v>
      </c>
      <c r="G46" s="158" t="s">
        <v>23</v>
      </c>
      <c r="H46" s="61" t="s">
        <v>23</v>
      </c>
      <c r="I46" s="159" t="s">
        <v>23</v>
      </c>
      <c r="J46" s="158" t="s">
        <v>23</v>
      </c>
      <c r="K46" s="61" t="s">
        <v>23</v>
      </c>
      <c r="L46" s="159" t="s">
        <v>23</v>
      </c>
      <c r="M46" s="242"/>
      <c r="N46" s="243"/>
      <c r="O46" s="160">
        <f t="shared" ref="O46:O47" si="25">N46+M46</f>
        <v>0</v>
      </c>
      <c r="P46" s="259"/>
    </row>
    <row r="47" spans="1:16" ht="24" hidden="1" customHeight="1" x14ac:dyDescent="0.25">
      <c r="A47" s="58">
        <v>23510</v>
      </c>
      <c r="B47" s="59" t="s">
        <v>42</v>
      </c>
      <c r="C47" s="225">
        <f t="shared" si="24"/>
        <v>0</v>
      </c>
      <c r="D47" s="158" t="s">
        <v>23</v>
      </c>
      <c r="E47" s="61" t="s">
        <v>23</v>
      </c>
      <c r="F47" s="159" t="s">
        <v>23</v>
      </c>
      <c r="G47" s="158" t="s">
        <v>23</v>
      </c>
      <c r="H47" s="61" t="s">
        <v>23</v>
      </c>
      <c r="I47" s="159" t="s">
        <v>23</v>
      </c>
      <c r="J47" s="158" t="s">
        <v>23</v>
      </c>
      <c r="K47" s="61" t="s">
        <v>23</v>
      </c>
      <c r="L47" s="159" t="s">
        <v>23</v>
      </c>
      <c r="M47" s="242"/>
      <c r="N47" s="243"/>
      <c r="O47" s="160">
        <f t="shared" si="25"/>
        <v>0</v>
      </c>
      <c r="P47" s="259"/>
    </row>
    <row r="48" spans="1:16" ht="12" hidden="1" customHeight="1" x14ac:dyDescent="0.25">
      <c r="A48" s="62"/>
      <c r="B48" s="59"/>
      <c r="C48" s="228"/>
      <c r="D48" s="173"/>
      <c r="E48" s="132"/>
      <c r="F48" s="160"/>
      <c r="G48" s="173"/>
      <c r="H48" s="132"/>
      <c r="I48" s="160"/>
      <c r="J48" s="173"/>
      <c r="K48" s="132"/>
      <c r="L48" s="155"/>
      <c r="M48" s="173"/>
      <c r="N48" s="132"/>
      <c r="O48" s="160"/>
      <c r="P48" s="259"/>
    </row>
    <row r="49" spans="1:16" s="19" customFormat="1" ht="12" hidden="1" customHeight="1" x14ac:dyDescent="0.25">
      <c r="A49" s="63"/>
      <c r="B49" s="64" t="s">
        <v>43</v>
      </c>
      <c r="C49" s="229"/>
      <c r="D49" s="244"/>
      <c r="E49" s="245"/>
      <c r="F49" s="161"/>
      <c r="G49" s="246"/>
      <c r="H49" s="247"/>
      <c r="I49" s="195"/>
      <c r="J49" s="246"/>
      <c r="K49" s="247"/>
      <c r="L49" s="209"/>
      <c r="M49" s="246"/>
      <c r="N49" s="247"/>
      <c r="O49" s="195"/>
      <c r="P49" s="260"/>
    </row>
    <row r="50" spans="1:16" s="19" customFormat="1" ht="12.75" thickBot="1" x14ac:dyDescent="0.3">
      <c r="A50" s="65"/>
      <c r="B50" s="20" t="s">
        <v>44</v>
      </c>
      <c r="C50" s="230">
        <f t="shared" si="0"/>
        <v>2483050</v>
      </c>
      <c r="D50" s="162">
        <f>SUM(D51,D286)</f>
        <v>2452059</v>
      </c>
      <c r="E50" s="66">
        <f t="shared" ref="E50:F50" si="26">SUM(E51,E286)</f>
        <v>0</v>
      </c>
      <c r="F50" s="163">
        <f t="shared" si="26"/>
        <v>2452059</v>
      </c>
      <c r="G50" s="162">
        <f>SUM(G51,G286)</f>
        <v>0</v>
      </c>
      <c r="H50" s="66">
        <f>SUM(H51,H286)</f>
        <v>0</v>
      </c>
      <c r="I50" s="163">
        <f t="shared" ref="I50" si="27">SUM(I51,I286)</f>
        <v>0</v>
      </c>
      <c r="J50" s="138">
        <f>SUM(J51,J286)</f>
        <v>30991</v>
      </c>
      <c r="K50" s="22">
        <f t="shared" ref="K50:L50" si="28">SUM(K51,K286)</f>
        <v>0</v>
      </c>
      <c r="L50" s="139">
        <f t="shared" si="28"/>
        <v>30991</v>
      </c>
      <c r="M50" s="138">
        <f>SUM(M51,M286)</f>
        <v>0</v>
      </c>
      <c r="N50" s="22">
        <f t="shared" ref="N50:O50" si="29">SUM(N51,N286)</f>
        <v>0</v>
      </c>
      <c r="O50" s="139">
        <f t="shared" si="29"/>
        <v>0</v>
      </c>
      <c r="P50" s="251"/>
    </row>
    <row r="51" spans="1:16" s="19" customFormat="1" ht="36.75" thickTop="1" x14ac:dyDescent="0.25">
      <c r="A51" s="67"/>
      <c r="B51" s="68" t="s">
        <v>45</v>
      </c>
      <c r="C51" s="231">
        <f t="shared" si="0"/>
        <v>2483050</v>
      </c>
      <c r="D51" s="164">
        <f>SUM(D52,D194)</f>
        <v>2452059</v>
      </c>
      <c r="E51" s="69">
        <f t="shared" ref="E51:F51" si="30">SUM(E52,E194)</f>
        <v>0</v>
      </c>
      <c r="F51" s="165">
        <f t="shared" si="30"/>
        <v>2452059</v>
      </c>
      <c r="G51" s="164">
        <f>SUM(G52,G194)</f>
        <v>0</v>
      </c>
      <c r="H51" s="69">
        <f t="shared" ref="H51:I51" si="31">SUM(H52,H194)</f>
        <v>0</v>
      </c>
      <c r="I51" s="165">
        <f t="shared" si="31"/>
        <v>0</v>
      </c>
      <c r="J51" s="210">
        <f>SUM(J52,J194)</f>
        <v>30991</v>
      </c>
      <c r="K51" s="211">
        <f t="shared" ref="K51:L51" si="32">SUM(K52,K194)</f>
        <v>0</v>
      </c>
      <c r="L51" s="212">
        <f t="shared" si="32"/>
        <v>30991</v>
      </c>
      <c r="M51" s="210">
        <f>SUM(M52,M194)</f>
        <v>0</v>
      </c>
      <c r="N51" s="211">
        <f t="shared" ref="N51:O51" si="33">SUM(N52,N194)</f>
        <v>0</v>
      </c>
      <c r="O51" s="212">
        <f t="shared" si="33"/>
        <v>0</v>
      </c>
      <c r="P51" s="261"/>
    </row>
    <row r="52" spans="1:16" s="19" customFormat="1" ht="24" x14ac:dyDescent="0.25">
      <c r="A52" s="70"/>
      <c r="B52" s="16" t="s">
        <v>46</v>
      </c>
      <c r="C52" s="232">
        <f t="shared" si="0"/>
        <v>2474850</v>
      </c>
      <c r="D52" s="166">
        <f>SUM(D53,D75,D173,D187)</f>
        <v>2449059</v>
      </c>
      <c r="E52" s="71">
        <f t="shared" ref="E52:F52" si="34">SUM(E53,E75,E173,E187)</f>
        <v>0</v>
      </c>
      <c r="F52" s="167">
        <f t="shared" si="34"/>
        <v>2449059</v>
      </c>
      <c r="G52" s="166">
        <f>SUM(G53,G75,G173,G187)</f>
        <v>0</v>
      </c>
      <c r="H52" s="71">
        <f t="shared" ref="H52:I52" si="35">SUM(H53,H75,H173,H187)</f>
        <v>0</v>
      </c>
      <c r="I52" s="167">
        <f t="shared" si="35"/>
        <v>0</v>
      </c>
      <c r="J52" s="166">
        <f>SUM(J53,J75,J173,J187)</f>
        <v>25791</v>
      </c>
      <c r="K52" s="71">
        <f t="shared" ref="K52:L52" si="36">SUM(K53,K75,K173,K187)</f>
        <v>0</v>
      </c>
      <c r="L52" s="167">
        <f t="shared" si="36"/>
        <v>25791</v>
      </c>
      <c r="M52" s="166">
        <f>SUM(M53,M75,M173,M187)</f>
        <v>0</v>
      </c>
      <c r="N52" s="71">
        <f t="shared" ref="N52:O52" si="37">SUM(N53,N75,N173,N187)</f>
        <v>0</v>
      </c>
      <c r="O52" s="167">
        <f t="shared" si="37"/>
        <v>0</v>
      </c>
      <c r="P52" s="262"/>
    </row>
    <row r="53" spans="1:16" s="19" customFormat="1" x14ac:dyDescent="0.25">
      <c r="A53" s="72">
        <v>1000</v>
      </c>
      <c r="B53" s="72" t="s">
        <v>47</v>
      </c>
      <c r="C53" s="233">
        <f t="shared" si="0"/>
        <v>2097130</v>
      </c>
      <c r="D53" s="168">
        <f>SUM(D54,D67)</f>
        <v>2092007</v>
      </c>
      <c r="E53" s="73">
        <f t="shared" ref="E53:F53" si="38">SUM(E54,E67)</f>
        <v>0</v>
      </c>
      <c r="F53" s="169">
        <f t="shared" si="38"/>
        <v>2092007</v>
      </c>
      <c r="G53" s="168">
        <f>SUM(G54,G67)</f>
        <v>0</v>
      </c>
      <c r="H53" s="73">
        <f t="shared" ref="H53:I53" si="39">SUM(H54,H67)</f>
        <v>0</v>
      </c>
      <c r="I53" s="169">
        <f t="shared" si="39"/>
        <v>0</v>
      </c>
      <c r="J53" s="168">
        <f>SUM(J54,J67)</f>
        <v>5123</v>
      </c>
      <c r="K53" s="73">
        <f t="shared" ref="K53:L53" si="40">SUM(K54,K67)</f>
        <v>0</v>
      </c>
      <c r="L53" s="169">
        <f t="shared" si="40"/>
        <v>5123</v>
      </c>
      <c r="M53" s="168">
        <f>SUM(M54,M67)</f>
        <v>0</v>
      </c>
      <c r="N53" s="73">
        <f t="shared" ref="N53:O53" si="41">SUM(N54,N67)</f>
        <v>0</v>
      </c>
      <c r="O53" s="169">
        <f t="shared" si="41"/>
        <v>0</v>
      </c>
      <c r="P53" s="263"/>
    </row>
    <row r="54" spans="1:16" x14ac:dyDescent="0.25">
      <c r="A54" s="34">
        <v>1100</v>
      </c>
      <c r="B54" s="74" t="s">
        <v>48</v>
      </c>
      <c r="C54" s="220">
        <f t="shared" si="0"/>
        <v>1547613</v>
      </c>
      <c r="D54" s="170">
        <f>SUM(D55,D58,D66)</f>
        <v>1543485</v>
      </c>
      <c r="E54" s="37">
        <f t="shared" ref="E54:F54" si="42">SUM(E55,E58,E66)</f>
        <v>0</v>
      </c>
      <c r="F54" s="171">
        <f t="shared" si="42"/>
        <v>1543485</v>
      </c>
      <c r="G54" s="170">
        <f>SUM(G55,G58,G66)</f>
        <v>0</v>
      </c>
      <c r="H54" s="37">
        <f t="shared" ref="H54:I54" si="43">SUM(H55,H58,H66)</f>
        <v>0</v>
      </c>
      <c r="I54" s="171">
        <f t="shared" si="43"/>
        <v>0</v>
      </c>
      <c r="J54" s="170">
        <f>SUM(J55,J58,J66)</f>
        <v>4128</v>
      </c>
      <c r="K54" s="37">
        <f t="shared" ref="K54:L54" si="44">SUM(K55,K58,K66)</f>
        <v>0</v>
      </c>
      <c r="L54" s="171">
        <f t="shared" si="44"/>
        <v>4128</v>
      </c>
      <c r="M54" s="170">
        <f>SUM(M55,M58,M66)</f>
        <v>0</v>
      </c>
      <c r="N54" s="37">
        <f t="shared" ref="N54:O54" si="45">SUM(N55,N58,N66)</f>
        <v>0</v>
      </c>
      <c r="O54" s="171">
        <f t="shared" si="45"/>
        <v>0</v>
      </c>
      <c r="P54" s="256"/>
    </row>
    <row r="55" spans="1:16" x14ac:dyDescent="0.25">
      <c r="A55" s="75">
        <v>1110</v>
      </c>
      <c r="B55" s="59" t="s">
        <v>49</v>
      </c>
      <c r="C55" s="228">
        <f t="shared" si="0"/>
        <v>1305468</v>
      </c>
      <c r="D55" s="87">
        <f>SUM(D56:D57)</f>
        <v>1301340</v>
      </c>
      <c r="E55" s="76">
        <f t="shared" ref="E55:F55" si="46">SUM(E56:E57)</f>
        <v>0</v>
      </c>
      <c r="F55" s="160">
        <f t="shared" si="46"/>
        <v>1301340</v>
      </c>
      <c r="G55" s="87">
        <f>SUM(G56:G57)</f>
        <v>0</v>
      </c>
      <c r="H55" s="76">
        <f t="shared" ref="H55:I55" si="47">SUM(H56:H57)</f>
        <v>0</v>
      </c>
      <c r="I55" s="160">
        <f t="shared" si="47"/>
        <v>0</v>
      </c>
      <c r="J55" s="87">
        <f>SUM(J56:J57)</f>
        <v>4128</v>
      </c>
      <c r="K55" s="76">
        <f t="shared" ref="K55:L55" si="48">SUM(K56:K57)</f>
        <v>0</v>
      </c>
      <c r="L55" s="160">
        <f t="shared" si="48"/>
        <v>4128</v>
      </c>
      <c r="M55" s="87">
        <f>SUM(M56:M57)</f>
        <v>0</v>
      </c>
      <c r="N55" s="76">
        <f t="shared" ref="N55:O55" si="49">SUM(N56:N57)</f>
        <v>0</v>
      </c>
      <c r="O55" s="160">
        <f t="shared" si="49"/>
        <v>0</v>
      </c>
      <c r="P55" s="259"/>
    </row>
    <row r="56" spans="1:16" ht="12" hidden="1" customHeight="1" x14ac:dyDescent="0.25">
      <c r="A56" s="27">
        <v>1111</v>
      </c>
      <c r="B56" s="39" t="s">
        <v>50</v>
      </c>
      <c r="C56" s="221">
        <f t="shared" si="0"/>
        <v>0</v>
      </c>
      <c r="D56" s="142"/>
      <c r="E56" s="28"/>
      <c r="F56" s="175">
        <f t="shared" ref="F56:F57" si="50">D56+E56</f>
        <v>0</v>
      </c>
      <c r="G56" s="142"/>
      <c r="H56" s="28"/>
      <c r="I56" s="175">
        <f t="shared" ref="I56:I57" si="51">G56+H56</f>
        <v>0</v>
      </c>
      <c r="J56" s="142"/>
      <c r="K56" s="28"/>
      <c r="L56" s="175">
        <f t="shared" ref="L56:L57" si="52">K56+J56</f>
        <v>0</v>
      </c>
      <c r="M56" s="142"/>
      <c r="N56" s="28"/>
      <c r="O56" s="175">
        <f t="shared" ref="O56:O57" si="53">N56+M56</f>
        <v>0</v>
      </c>
      <c r="P56" s="253"/>
    </row>
    <row r="57" spans="1:16" ht="24" customHeight="1" x14ac:dyDescent="0.25">
      <c r="A57" s="30">
        <v>1119</v>
      </c>
      <c r="B57" s="42" t="s">
        <v>51</v>
      </c>
      <c r="C57" s="222">
        <f t="shared" si="0"/>
        <v>1305468</v>
      </c>
      <c r="D57" s="143">
        <v>1301340</v>
      </c>
      <c r="E57" s="31"/>
      <c r="F57" s="96">
        <f t="shared" si="50"/>
        <v>1301340</v>
      </c>
      <c r="G57" s="143"/>
      <c r="H57" s="31"/>
      <c r="I57" s="96">
        <f t="shared" si="51"/>
        <v>0</v>
      </c>
      <c r="J57" s="143">
        <v>4128</v>
      </c>
      <c r="K57" s="31"/>
      <c r="L57" s="96">
        <f t="shared" si="52"/>
        <v>4128</v>
      </c>
      <c r="M57" s="143"/>
      <c r="N57" s="31"/>
      <c r="O57" s="96">
        <f t="shared" si="53"/>
        <v>0</v>
      </c>
      <c r="P57" s="254"/>
    </row>
    <row r="58" spans="1:16" x14ac:dyDescent="0.25">
      <c r="A58" s="77">
        <v>1140</v>
      </c>
      <c r="B58" s="42" t="s">
        <v>275</v>
      </c>
      <c r="C58" s="222">
        <f t="shared" si="0"/>
        <v>242145</v>
      </c>
      <c r="D58" s="172">
        <f>SUM(D59:D65)</f>
        <v>242145</v>
      </c>
      <c r="E58" s="78">
        <f>SUM(E59:E65)</f>
        <v>0</v>
      </c>
      <c r="F58" s="96">
        <f t="shared" ref="F58" si="54">SUM(F59:F65)</f>
        <v>242145</v>
      </c>
      <c r="G58" s="172">
        <f>SUM(G59:G65)</f>
        <v>0</v>
      </c>
      <c r="H58" s="78">
        <f t="shared" ref="H58:I58" si="55">SUM(H59:H65)</f>
        <v>0</v>
      </c>
      <c r="I58" s="96">
        <f t="shared" si="55"/>
        <v>0</v>
      </c>
      <c r="J58" s="172">
        <f>SUM(J59:J65)</f>
        <v>0</v>
      </c>
      <c r="K58" s="78">
        <f t="shared" ref="K58:L58" si="56">SUM(K59:K65)</f>
        <v>0</v>
      </c>
      <c r="L58" s="96">
        <f t="shared" si="56"/>
        <v>0</v>
      </c>
      <c r="M58" s="172">
        <f>SUM(M59:M65)</f>
        <v>0</v>
      </c>
      <c r="N58" s="78">
        <f t="shared" ref="N58:O58" si="57">SUM(N59:N65)</f>
        <v>0</v>
      </c>
      <c r="O58" s="96">
        <f t="shared" si="57"/>
        <v>0</v>
      </c>
      <c r="P58" s="254"/>
    </row>
    <row r="59" spans="1:16" ht="12" customHeight="1" x14ac:dyDescent="0.25">
      <c r="A59" s="30">
        <v>1141</v>
      </c>
      <c r="B59" s="42" t="s">
        <v>52</v>
      </c>
      <c r="C59" s="222">
        <f t="shared" si="0"/>
        <v>53520</v>
      </c>
      <c r="D59" s="143">
        <v>53520</v>
      </c>
      <c r="E59" s="31"/>
      <c r="F59" s="96">
        <f t="shared" ref="F59:F66" si="58">D59+E59</f>
        <v>53520</v>
      </c>
      <c r="G59" s="143"/>
      <c r="H59" s="31"/>
      <c r="I59" s="96">
        <f t="shared" ref="I59:I66" si="59">G59+H59</f>
        <v>0</v>
      </c>
      <c r="J59" s="143"/>
      <c r="K59" s="31"/>
      <c r="L59" s="96">
        <f t="shared" ref="L59:L66" si="60">K59+J59</f>
        <v>0</v>
      </c>
      <c r="M59" s="143"/>
      <c r="N59" s="31"/>
      <c r="O59" s="96">
        <f t="shared" ref="O59:O66" si="61">N59+M59</f>
        <v>0</v>
      </c>
      <c r="P59" s="254"/>
    </row>
    <row r="60" spans="1:16" ht="24.75" customHeight="1" x14ac:dyDescent="0.25">
      <c r="A60" s="30">
        <v>1142</v>
      </c>
      <c r="B60" s="42" t="s">
        <v>53</v>
      </c>
      <c r="C60" s="222">
        <f t="shared" si="0"/>
        <v>94879</v>
      </c>
      <c r="D60" s="143">
        <v>94879</v>
      </c>
      <c r="E60" s="31"/>
      <c r="F60" s="96">
        <f t="shared" si="58"/>
        <v>94879</v>
      </c>
      <c r="G60" s="143"/>
      <c r="H60" s="31"/>
      <c r="I60" s="96">
        <f t="shared" si="59"/>
        <v>0</v>
      </c>
      <c r="J60" s="143"/>
      <c r="K60" s="31"/>
      <c r="L60" s="96">
        <f t="shared" si="60"/>
        <v>0</v>
      </c>
      <c r="M60" s="143"/>
      <c r="N60" s="31"/>
      <c r="O60" s="96">
        <f t="shared" si="61"/>
        <v>0</v>
      </c>
      <c r="P60" s="254"/>
    </row>
    <row r="61" spans="1:16" ht="24" hidden="1" customHeight="1" x14ac:dyDescent="0.25">
      <c r="A61" s="30">
        <v>1145</v>
      </c>
      <c r="B61" s="42" t="s">
        <v>54</v>
      </c>
      <c r="C61" s="222">
        <f t="shared" si="0"/>
        <v>0</v>
      </c>
      <c r="D61" s="143"/>
      <c r="E61" s="31"/>
      <c r="F61" s="96">
        <f t="shared" si="58"/>
        <v>0</v>
      </c>
      <c r="G61" s="143"/>
      <c r="H61" s="31"/>
      <c r="I61" s="96">
        <f t="shared" si="59"/>
        <v>0</v>
      </c>
      <c r="J61" s="143"/>
      <c r="K61" s="31"/>
      <c r="L61" s="96">
        <f t="shared" si="60"/>
        <v>0</v>
      </c>
      <c r="M61" s="143"/>
      <c r="N61" s="31"/>
      <c r="O61" s="96">
        <f t="shared" si="61"/>
        <v>0</v>
      </c>
      <c r="P61" s="254"/>
    </row>
    <row r="62" spans="1:16" ht="27.75" hidden="1" customHeight="1" x14ac:dyDescent="0.25">
      <c r="A62" s="30">
        <v>1146</v>
      </c>
      <c r="B62" s="42" t="s">
        <v>55</v>
      </c>
      <c r="C62" s="222">
        <f t="shared" si="0"/>
        <v>0</v>
      </c>
      <c r="D62" s="143"/>
      <c r="E62" s="31"/>
      <c r="F62" s="96">
        <f t="shared" si="58"/>
        <v>0</v>
      </c>
      <c r="G62" s="143"/>
      <c r="H62" s="31"/>
      <c r="I62" s="96">
        <f t="shared" si="59"/>
        <v>0</v>
      </c>
      <c r="J62" s="143"/>
      <c r="K62" s="31"/>
      <c r="L62" s="96">
        <f t="shared" si="60"/>
        <v>0</v>
      </c>
      <c r="M62" s="143"/>
      <c r="N62" s="31"/>
      <c r="O62" s="96">
        <f t="shared" si="61"/>
        <v>0</v>
      </c>
      <c r="P62" s="254"/>
    </row>
    <row r="63" spans="1:16" ht="12" customHeight="1" x14ac:dyDescent="0.25">
      <c r="A63" s="30">
        <v>1147</v>
      </c>
      <c r="B63" s="42" t="s">
        <v>56</v>
      </c>
      <c r="C63" s="222">
        <f t="shared" si="0"/>
        <v>30074</v>
      </c>
      <c r="D63" s="143">
        <v>30074</v>
      </c>
      <c r="E63" s="31"/>
      <c r="F63" s="96">
        <f t="shared" si="58"/>
        <v>30074</v>
      </c>
      <c r="G63" s="143"/>
      <c r="H63" s="31"/>
      <c r="I63" s="96">
        <f t="shared" si="59"/>
        <v>0</v>
      </c>
      <c r="J63" s="143"/>
      <c r="K63" s="31"/>
      <c r="L63" s="96">
        <f t="shared" si="60"/>
        <v>0</v>
      </c>
      <c r="M63" s="143"/>
      <c r="N63" s="31"/>
      <c r="O63" s="96">
        <f t="shared" si="61"/>
        <v>0</v>
      </c>
      <c r="P63" s="254"/>
    </row>
    <row r="64" spans="1:16" ht="12" customHeight="1" x14ac:dyDescent="0.25">
      <c r="A64" s="30">
        <v>1148</v>
      </c>
      <c r="B64" s="42" t="s">
        <v>57</v>
      </c>
      <c r="C64" s="222">
        <f t="shared" si="0"/>
        <v>63672</v>
      </c>
      <c r="D64" s="143">
        <v>63672</v>
      </c>
      <c r="E64" s="31"/>
      <c r="F64" s="96">
        <f t="shared" si="58"/>
        <v>63672</v>
      </c>
      <c r="G64" s="143"/>
      <c r="H64" s="31"/>
      <c r="I64" s="96">
        <f t="shared" si="59"/>
        <v>0</v>
      </c>
      <c r="J64" s="143"/>
      <c r="K64" s="31"/>
      <c r="L64" s="96">
        <f t="shared" si="60"/>
        <v>0</v>
      </c>
      <c r="M64" s="143"/>
      <c r="N64" s="31"/>
      <c r="O64" s="96">
        <f t="shared" si="61"/>
        <v>0</v>
      </c>
      <c r="P64" s="254"/>
    </row>
    <row r="65" spans="1:16" ht="24" hidden="1" customHeight="1" x14ac:dyDescent="0.25">
      <c r="A65" s="30">
        <v>1149</v>
      </c>
      <c r="B65" s="42" t="s">
        <v>58</v>
      </c>
      <c r="C65" s="222">
        <f t="shared" si="0"/>
        <v>0</v>
      </c>
      <c r="D65" s="143"/>
      <c r="E65" s="31"/>
      <c r="F65" s="96">
        <f t="shared" si="58"/>
        <v>0</v>
      </c>
      <c r="G65" s="143"/>
      <c r="H65" s="31"/>
      <c r="I65" s="96">
        <f t="shared" si="59"/>
        <v>0</v>
      </c>
      <c r="J65" s="143"/>
      <c r="K65" s="31"/>
      <c r="L65" s="96">
        <f t="shared" si="60"/>
        <v>0</v>
      </c>
      <c r="M65" s="143"/>
      <c r="N65" s="31"/>
      <c r="O65" s="96">
        <f t="shared" si="61"/>
        <v>0</v>
      </c>
      <c r="P65" s="254"/>
    </row>
    <row r="66" spans="1:16" ht="36" hidden="1" customHeight="1" x14ac:dyDescent="0.25">
      <c r="A66" s="75">
        <v>1150</v>
      </c>
      <c r="B66" s="59" t="s">
        <v>59</v>
      </c>
      <c r="C66" s="228">
        <f t="shared" si="0"/>
        <v>0</v>
      </c>
      <c r="D66" s="173"/>
      <c r="E66" s="132"/>
      <c r="F66" s="160">
        <f t="shared" si="58"/>
        <v>0</v>
      </c>
      <c r="G66" s="173"/>
      <c r="H66" s="132"/>
      <c r="I66" s="160">
        <f t="shared" si="59"/>
        <v>0</v>
      </c>
      <c r="J66" s="173"/>
      <c r="K66" s="132"/>
      <c r="L66" s="160">
        <f t="shared" si="60"/>
        <v>0</v>
      </c>
      <c r="M66" s="173"/>
      <c r="N66" s="132"/>
      <c r="O66" s="160">
        <f t="shared" si="61"/>
        <v>0</v>
      </c>
      <c r="P66" s="259"/>
    </row>
    <row r="67" spans="1:16" ht="24" x14ac:dyDescent="0.25">
      <c r="A67" s="34">
        <v>1200</v>
      </c>
      <c r="B67" s="74" t="s">
        <v>276</v>
      </c>
      <c r="C67" s="220">
        <f t="shared" si="0"/>
        <v>549517</v>
      </c>
      <c r="D67" s="170">
        <f>SUM(D68:D69)</f>
        <v>548522</v>
      </c>
      <c r="E67" s="37">
        <f t="shared" ref="E67:F67" si="62">SUM(E68:E69)</f>
        <v>0</v>
      </c>
      <c r="F67" s="171">
        <f t="shared" si="62"/>
        <v>548522</v>
      </c>
      <c r="G67" s="170">
        <f>SUM(G68:G69)</f>
        <v>0</v>
      </c>
      <c r="H67" s="37">
        <f t="shared" ref="H67:I67" si="63">SUM(H68:H69)</f>
        <v>0</v>
      </c>
      <c r="I67" s="171">
        <f t="shared" si="63"/>
        <v>0</v>
      </c>
      <c r="J67" s="170">
        <f>SUM(J68:J69)</f>
        <v>995</v>
      </c>
      <c r="K67" s="37">
        <f t="shared" ref="K67:L67" si="64">SUM(K68:K69)</f>
        <v>0</v>
      </c>
      <c r="L67" s="171">
        <f t="shared" si="64"/>
        <v>995</v>
      </c>
      <c r="M67" s="170">
        <f>SUM(M68:M69)</f>
        <v>0</v>
      </c>
      <c r="N67" s="37">
        <f t="shared" ref="N67:O67" si="65">SUM(N68:N69)</f>
        <v>0</v>
      </c>
      <c r="O67" s="171">
        <f t="shared" si="65"/>
        <v>0</v>
      </c>
      <c r="P67" s="256"/>
    </row>
    <row r="68" spans="1:16" ht="24" customHeight="1" x14ac:dyDescent="0.25">
      <c r="A68" s="274">
        <v>1210</v>
      </c>
      <c r="B68" s="39" t="s">
        <v>60</v>
      </c>
      <c r="C68" s="221">
        <f t="shared" si="0"/>
        <v>389914</v>
      </c>
      <c r="D68" s="142">
        <v>388919</v>
      </c>
      <c r="E68" s="28"/>
      <c r="F68" s="175">
        <f>D68+E68</f>
        <v>388919</v>
      </c>
      <c r="G68" s="142"/>
      <c r="H68" s="28"/>
      <c r="I68" s="175">
        <f>G68+H68</f>
        <v>0</v>
      </c>
      <c r="J68" s="142">
        <v>995</v>
      </c>
      <c r="K68" s="28"/>
      <c r="L68" s="175">
        <f>K68+J68</f>
        <v>995</v>
      </c>
      <c r="M68" s="142"/>
      <c r="N68" s="28"/>
      <c r="O68" s="175">
        <f>N68+M68</f>
        <v>0</v>
      </c>
      <c r="P68" s="253"/>
    </row>
    <row r="69" spans="1:16" ht="24" x14ac:dyDescent="0.25">
      <c r="A69" s="77">
        <v>1220</v>
      </c>
      <c r="B69" s="42" t="s">
        <v>61</v>
      </c>
      <c r="C69" s="222">
        <f t="shared" si="0"/>
        <v>159603</v>
      </c>
      <c r="D69" s="172">
        <f>SUM(D70:D74)</f>
        <v>159603</v>
      </c>
      <c r="E69" s="78">
        <f t="shared" ref="E69:F69" si="66">SUM(E70:E74)</f>
        <v>0</v>
      </c>
      <c r="F69" s="96">
        <f t="shared" si="66"/>
        <v>159603</v>
      </c>
      <c r="G69" s="172">
        <f>SUM(G70:G74)</f>
        <v>0</v>
      </c>
      <c r="H69" s="78">
        <f t="shared" ref="H69:I69" si="67">SUM(H70:H74)</f>
        <v>0</v>
      </c>
      <c r="I69" s="96">
        <f t="shared" si="67"/>
        <v>0</v>
      </c>
      <c r="J69" s="172">
        <f>SUM(J70:J74)</f>
        <v>0</v>
      </c>
      <c r="K69" s="78">
        <f t="shared" ref="K69:L69" si="68">SUM(K70:K74)</f>
        <v>0</v>
      </c>
      <c r="L69" s="96">
        <f t="shared" si="68"/>
        <v>0</v>
      </c>
      <c r="M69" s="172">
        <f>SUM(M70:M74)</f>
        <v>0</v>
      </c>
      <c r="N69" s="78">
        <f t="shared" ref="N69:O69" si="69">SUM(N70:N74)</f>
        <v>0</v>
      </c>
      <c r="O69" s="96">
        <f t="shared" si="69"/>
        <v>0</v>
      </c>
      <c r="P69" s="254"/>
    </row>
    <row r="70" spans="1:16" ht="48" customHeight="1" x14ac:dyDescent="0.25">
      <c r="A70" s="30">
        <v>1221</v>
      </c>
      <c r="B70" s="42" t="s">
        <v>277</v>
      </c>
      <c r="C70" s="222">
        <f t="shared" si="0"/>
        <v>70835</v>
      </c>
      <c r="D70" s="143">
        <v>71085</v>
      </c>
      <c r="E70" s="31">
        <v>-250</v>
      </c>
      <c r="F70" s="96">
        <f t="shared" ref="F70:F74" si="70">D70+E70</f>
        <v>70835</v>
      </c>
      <c r="G70" s="143"/>
      <c r="H70" s="31"/>
      <c r="I70" s="96">
        <f t="shared" ref="I70:I74" si="71">G70+H70</f>
        <v>0</v>
      </c>
      <c r="J70" s="143"/>
      <c r="K70" s="31"/>
      <c r="L70" s="96">
        <f t="shared" ref="L70:L74" si="72">K70+J70</f>
        <v>0</v>
      </c>
      <c r="M70" s="143"/>
      <c r="N70" s="31"/>
      <c r="O70" s="96">
        <f t="shared" ref="O70:O74" si="73">N70+M70</f>
        <v>0</v>
      </c>
      <c r="P70" s="254" t="s">
        <v>336</v>
      </c>
    </row>
    <row r="71" spans="1:16" ht="12" hidden="1" customHeight="1" x14ac:dyDescent="0.25">
      <c r="A71" s="30">
        <v>1223</v>
      </c>
      <c r="B71" s="42" t="s">
        <v>62</v>
      </c>
      <c r="C71" s="222">
        <f t="shared" si="0"/>
        <v>0</v>
      </c>
      <c r="D71" s="143"/>
      <c r="E71" s="31"/>
      <c r="F71" s="96">
        <f t="shared" si="70"/>
        <v>0</v>
      </c>
      <c r="G71" s="143"/>
      <c r="H71" s="31"/>
      <c r="I71" s="96">
        <f t="shared" si="71"/>
        <v>0</v>
      </c>
      <c r="J71" s="143"/>
      <c r="K71" s="31"/>
      <c r="L71" s="96">
        <f t="shared" si="72"/>
        <v>0</v>
      </c>
      <c r="M71" s="143"/>
      <c r="N71" s="31"/>
      <c r="O71" s="96">
        <f t="shared" si="73"/>
        <v>0</v>
      </c>
      <c r="P71" s="254"/>
    </row>
    <row r="72" spans="1:16" ht="16.5" customHeight="1" x14ac:dyDescent="0.25">
      <c r="A72" s="30">
        <v>1225</v>
      </c>
      <c r="B72" s="42" t="s">
        <v>295</v>
      </c>
      <c r="C72" s="222">
        <f t="shared" si="0"/>
        <v>63000</v>
      </c>
      <c r="D72" s="143">
        <v>63000</v>
      </c>
      <c r="E72" s="31"/>
      <c r="F72" s="96">
        <f t="shared" si="70"/>
        <v>63000</v>
      </c>
      <c r="G72" s="143"/>
      <c r="H72" s="31"/>
      <c r="I72" s="96">
        <f t="shared" si="71"/>
        <v>0</v>
      </c>
      <c r="J72" s="143"/>
      <c r="K72" s="31"/>
      <c r="L72" s="96">
        <f t="shared" si="72"/>
        <v>0</v>
      </c>
      <c r="M72" s="143"/>
      <c r="N72" s="31"/>
      <c r="O72" s="96">
        <f t="shared" si="73"/>
        <v>0</v>
      </c>
      <c r="P72" s="254"/>
    </row>
    <row r="73" spans="1:16" ht="36" customHeight="1" x14ac:dyDescent="0.25">
      <c r="A73" s="30">
        <v>1227</v>
      </c>
      <c r="B73" s="42" t="s">
        <v>64</v>
      </c>
      <c r="C73" s="222">
        <f t="shared" si="0"/>
        <v>25018</v>
      </c>
      <c r="D73" s="143">
        <v>25018</v>
      </c>
      <c r="E73" s="31"/>
      <c r="F73" s="96">
        <f t="shared" si="70"/>
        <v>25018</v>
      </c>
      <c r="G73" s="143"/>
      <c r="H73" s="31"/>
      <c r="I73" s="96">
        <f t="shared" si="71"/>
        <v>0</v>
      </c>
      <c r="J73" s="143"/>
      <c r="K73" s="31"/>
      <c r="L73" s="96">
        <f t="shared" si="72"/>
        <v>0</v>
      </c>
      <c r="M73" s="143"/>
      <c r="N73" s="31"/>
      <c r="O73" s="96">
        <f t="shared" si="73"/>
        <v>0</v>
      </c>
      <c r="P73" s="254"/>
    </row>
    <row r="74" spans="1:16" ht="48" customHeight="1" x14ac:dyDescent="0.25">
      <c r="A74" s="30">
        <v>1228</v>
      </c>
      <c r="B74" s="42" t="s">
        <v>278</v>
      </c>
      <c r="C74" s="222">
        <f t="shared" si="0"/>
        <v>750</v>
      </c>
      <c r="D74" s="143">
        <v>500</v>
      </c>
      <c r="E74" s="31">
        <v>250</v>
      </c>
      <c r="F74" s="96">
        <f t="shared" si="70"/>
        <v>750</v>
      </c>
      <c r="G74" s="143"/>
      <c r="H74" s="31"/>
      <c r="I74" s="96">
        <f t="shared" si="71"/>
        <v>0</v>
      </c>
      <c r="J74" s="143"/>
      <c r="K74" s="31"/>
      <c r="L74" s="96">
        <f t="shared" si="72"/>
        <v>0</v>
      </c>
      <c r="M74" s="143"/>
      <c r="N74" s="31"/>
      <c r="O74" s="96">
        <f t="shared" si="73"/>
        <v>0</v>
      </c>
      <c r="P74" s="254" t="s">
        <v>337</v>
      </c>
    </row>
    <row r="75" spans="1:16" x14ac:dyDescent="0.25">
      <c r="A75" s="72">
        <v>2000</v>
      </c>
      <c r="B75" s="72" t="s">
        <v>65</v>
      </c>
      <c r="C75" s="233">
        <f t="shared" si="0"/>
        <v>377720</v>
      </c>
      <c r="D75" s="168">
        <f>SUM(D76,D83,D130,D164,D165,D172)</f>
        <v>357052</v>
      </c>
      <c r="E75" s="73">
        <f t="shared" ref="E75:F75" si="74">SUM(E76,E83,E130,E164,E165,E172)</f>
        <v>0</v>
      </c>
      <c r="F75" s="169">
        <f t="shared" si="74"/>
        <v>357052</v>
      </c>
      <c r="G75" s="168">
        <f>SUM(G76,G83,G130,G164,G165,G172)</f>
        <v>0</v>
      </c>
      <c r="H75" s="73">
        <f t="shared" ref="H75:I75" si="75">SUM(H76,H83,H130,H164,H165,H172)</f>
        <v>0</v>
      </c>
      <c r="I75" s="169">
        <f t="shared" si="75"/>
        <v>0</v>
      </c>
      <c r="J75" s="168">
        <f>SUM(J76,J83,J130,J164,J165,J172)</f>
        <v>20668</v>
      </c>
      <c r="K75" s="73">
        <f t="shared" ref="K75:L75" si="76">SUM(K76,K83,K130,K164,K165,K172)</f>
        <v>0</v>
      </c>
      <c r="L75" s="169">
        <f t="shared" si="76"/>
        <v>20668</v>
      </c>
      <c r="M75" s="168">
        <f>SUM(M76,M83,M130,M164,M165,M172)</f>
        <v>0</v>
      </c>
      <c r="N75" s="73">
        <f t="shared" ref="N75:O75" si="77">SUM(N76,N83,N130,N164,N165,N172)</f>
        <v>0</v>
      </c>
      <c r="O75" s="169">
        <f t="shared" si="77"/>
        <v>0</v>
      </c>
      <c r="P75" s="263"/>
    </row>
    <row r="76" spans="1:16" ht="24" hidden="1" x14ac:dyDescent="0.25">
      <c r="A76" s="34">
        <v>2100</v>
      </c>
      <c r="B76" s="74" t="s">
        <v>66</v>
      </c>
      <c r="C76" s="220">
        <f t="shared" si="0"/>
        <v>0</v>
      </c>
      <c r="D76" s="170">
        <f>SUM(D77,D80)</f>
        <v>0</v>
      </c>
      <c r="E76" s="37">
        <f t="shared" ref="E76:F76" si="78">SUM(E77,E80)</f>
        <v>0</v>
      </c>
      <c r="F76" s="171">
        <f t="shared" si="78"/>
        <v>0</v>
      </c>
      <c r="G76" s="170">
        <f>SUM(G77,G80)</f>
        <v>0</v>
      </c>
      <c r="H76" s="37">
        <f t="shared" ref="H76:I76" si="79">SUM(H77,H80)</f>
        <v>0</v>
      </c>
      <c r="I76" s="171">
        <f t="shared" si="79"/>
        <v>0</v>
      </c>
      <c r="J76" s="170">
        <f>SUM(J77,J80)</f>
        <v>0</v>
      </c>
      <c r="K76" s="37">
        <f t="shared" ref="K76:L76" si="80">SUM(K77,K80)</f>
        <v>0</v>
      </c>
      <c r="L76" s="171">
        <f t="shared" si="80"/>
        <v>0</v>
      </c>
      <c r="M76" s="170">
        <f>SUM(M77,M80)</f>
        <v>0</v>
      </c>
      <c r="N76" s="37">
        <f t="shared" ref="N76:O76" si="81">SUM(N77,N80)</f>
        <v>0</v>
      </c>
      <c r="O76" s="171">
        <f t="shared" si="81"/>
        <v>0</v>
      </c>
      <c r="P76" s="256"/>
    </row>
    <row r="77" spans="1:16" ht="24" hidden="1" x14ac:dyDescent="0.25">
      <c r="A77" s="274">
        <v>2110</v>
      </c>
      <c r="B77" s="39" t="s">
        <v>67</v>
      </c>
      <c r="C77" s="221">
        <f t="shared" si="0"/>
        <v>0</v>
      </c>
      <c r="D77" s="174">
        <f>SUM(D78:D79)</f>
        <v>0</v>
      </c>
      <c r="E77" s="80">
        <f t="shared" ref="E77:F77" si="82">SUM(E78:E79)</f>
        <v>0</v>
      </c>
      <c r="F77" s="175">
        <f t="shared" si="82"/>
        <v>0</v>
      </c>
      <c r="G77" s="174">
        <f>SUM(G78:G79)</f>
        <v>0</v>
      </c>
      <c r="H77" s="80">
        <f t="shared" ref="H77:I77" si="83">SUM(H78:H79)</f>
        <v>0</v>
      </c>
      <c r="I77" s="175">
        <f t="shared" si="83"/>
        <v>0</v>
      </c>
      <c r="J77" s="174">
        <f>SUM(J78:J79)</f>
        <v>0</v>
      </c>
      <c r="K77" s="80">
        <f t="shared" ref="K77:L77" si="84">SUM(K78:K79)</f>
        <v>0</v>
      </c>
      <c r="L77" s="175">
        <f t="shared" si="84"/>
        <v>0</v>
      </c>
      <c r="M77" s="174">
        <f>SUM(M78:M79)</f>
        <v>0</v>
      </c>
      <c r="N77" s="80">
        <f t="shared" ref="N77:O77" si="85">SUM(N78:N79)</f>
        <v>0</v>
      </c>
      <c r="O77" s="175">
        <f t="shared" si="85"/>
        <v>0</v>
      </c>
      <c r="P77" s="253"/>
    </row>
    <row r="78" spans="1:16" ht="12" hidden="1" customHeight="1" x14ac:dyDescent="0.25">
      <c r="A78" s="30">
        <v>2111</v>
      </c>
      <c r="B78" s="42" t="s">
        <v>68</v>
      </c>
      <c r="C78" s="222">
        <f t="shared" si="0"/>
        <v>0</v>
      </c>
      <c r="D78" s="176"/>
      <c r="E78" s="44"/>
      <c r="F78" s="96">
        <f t="shared" ref="F78:F79" si="86">D78+E78</f>
        <v>0</v>
      </c>
      <c r="G78" s="143"/>
      <c r="H78" s="31"/>
      <c r="I78" s="96">
        <f t="shared" ref="I78:I79" si="87">G78+H78</f>
        <v>0</v>
      </c>
      <c r="J78" s="143"/>
      <c r="K78" s="31"/>
      <c r="L78" s="96">
        <f t="shared" ref="L78:L79" si="88">K78+J78</f>
        <v>0</v>
      </c>
      <c r="M78" s="143"/>
      <c r="N78" s="31"/>
      <c r="O78" s="96">
        <f t="shared" ref="O78:O79" si="89">N78+M78</f>
        <v>0</v>
      </c>
      <c r="P78" s="254"/>
    </row>
    <row r="79" spans="1:16" ht="24" hidden="1" customHeight="1" x14ac:dyDescent="0.25">
      <c r="A79" s="30">
        <v>2112</v>
      </c>
      <c r="B79" s="42" t="s">
        <v>69</v>
      </c>
      <c r="C79" s="222">
        <f t="shared" si="0"/>
        <v>0</v>
      </c>
      <c r="D79" s="176"/>
      <c r="E79" s="44"/>
      <c r="F79" s="96">
        <f t="shared" si="86"/>
        <v>0</v>
      </c>
      <c r="G79" s="143"/>
      <c r="H79" s="31"/>
      <c r="I79" s="96">
        <f t="shared" si="87"/>
        <v>0</v>
      </c>
      <c r="J79" s="143"/>
      <c r="K79" s="31"/>
      <c r="L79" s="96">
        <f t="shared" si="88"/>
        <v>0</v>
      </c>
      <c r="M79" s="143"/>
      <c r="N79" s="31"/>
      <c r="O79" s="96">
        <f t="shared" si="89"/>
        <v>0</v>
      </c>
      <c r="P79" s="254"/>
    </row>
    <row r="80" spans="1:16" ht="24" hidden="1" x14ac:dyDescent="0.25">
      <c r="A80" s="77">
        <v>2120</v>
      </c>
      <c r="B80" s="42" t="s">
        <v>70</v>
      </c>
      <c r="C80" s="222">
        <f t="shared" si="0"/>
        <v>0</v>
      </c>
      <c r="D80" s="172">
        <f>SUM(D81:D82)</f>
        <v>0</v>
      </c>
      <c r="E80" s="78">
        <f t="shared" ref="E80:F80" si="90">SUM(E81:E82)</f>
        <v>0</v>
      </c>
      <c r="F80" s="96">
        <f t="shared" si="90"/>
        <v>0</v>
      </c>
      <c r="G80" s="172">
        <f>SUM(G81:G82)</f>
        <v>0</v>
      </c>
      <c r="H80" s="78">
        <f t="shared" ref="H80:I80" si="91">SUM(H81:H82)</f>
        <v>0</v>
      </c>
      <c r="I80" s="96">
        <f t="shared" si="91"/>
        <v>0</v>
      </c>
      <c r="J80" s="172">
        <f>SUM(J81:J82)</f>
        <v>0</v>
      </c>
      <c r="K80" s="78">
        <f t="shared" ref="K80:L80" si="92">SUM(K81:K82)</f>
        <v>0</v>
      </c>
      <c r="L80" s="96">
        <f t="shared" si="92"/>
        <v>0</v>
      </c>
      <c r="M80" s="172">
        <f>SUM(M81:M82)</f>
        <v>0</v>
      </c>
      <c r="N80" s="78">
        <f t="shared" ref="N80:O80" si="93">SUM(N81:N82)</f>
        <v>0</v>
      </c>
      <c r="O80" s="96">
        <f t="shared" si="93"/>
        <v>0</v>
      </c>
      <c r="P80" s="254"/>
    </row>
    <row r="81" spans="1:16" ht="12" hidden="1" customHeight="1" x14ac:dyDescent="0.25">
      <c r="A81" s="30">
        <v>2121</v>
      </c>
      <c r="B81" s="42" t="s">
        <v>68</v>
      </c>
      <c r="C81" s="222">
        <f t="shared" si="0"/>
        <v>0</v>
      </c>
      <c r="D81" s="176"/>
      <c r="E81" s="44"/>
      <c r="F81" s="96">
        <f t="shared" ref="F81:F82" si="94">D81+E81</f>
        <v>0</v>
      </c>
      <c r="G81" s="143"/>
      <c r="H81" s="31"/>
      <c r="I81" s="96">
        <f t="shared" ref="I81:I82" si="95">G81+H81</f>
        <v>0</v>
      </c>
      <c r="J81" s="143"/>
      <c r="K81" s="31"/>
      <c r="L81" s="96">
        <f t="shared" ref="L81:L82" si="96">K81+J81</f>
        <v>0</v>
      </c>
      <c r="M81" s="143"/>
      <c r="N81" s="31"/>
      <c r="O81" s="96">
        <f t="shared" ref="O81:O82" si="97">N81+M81</f>
        <v>0</v>
      </c>
      <c r="P81" s="254"/>
    </row>
    <row r="82" spans="1:16" ht="24" hidden="1" customHeight="1" x14ac:dyDescent="0.25">
      <c r="A82" s="30">
        <v>2122</v>
      </c>
      <c r="B82" s="42" t="s">
        <v>69</v>
      </c>
      <c r="C82" s="222">
        <f t="shared" si="0"/>
        <v>0</v>
      </c>
      <c r="D82" s="176"/>
      <c r="E82" s="44"/>
      <c r="F82" s="96">
        <f t="shared" si="94"/>
        <v>0</v>
      </c>
      <c r="G82" s="143"/>
      <c r="H82" s="31"/>
      <c r="I82" s="96">
        <f t="shared" si="95"/>
        <v>0</v>
      </c>
      <c r="J82" s="143"/>
      <c r="K82" s="31"/>
      <c r="L82" s="96">
        <f t="shared" si="96"/>
        <v>0</v>
      </c>
      <c r="M82" s="143"/>
      <c r="N82" s="31"/>
      <c r="O82" s="96">
        <f t="shared" si="97"/>
        <v>0</v>
      </c>
      <c r="P82" s="254"/>
    </row>
    <row r="83" spans="1:16" x14ac:dyDescent="0.25">
      <c r="A83" s="34">
        <v>2200</v>
      </c>
      <c r="B83" s="74" t="s">
        <v>71</v>
      </c>
      <c r="C83" s="220">
        <f t="shared" si="0"/>
        <v>271374</v>
      </c>
      <c r="D83" s="170">
        <f>SUM(D84,D89,D95,D103,D112,D116,D122,D128)</f>
        <v>262369</v>
      </c>
      <c r="E83" s="37">
        <f t="shared" ref="E83:F83" si="98">SUM(E84,E89,E95,E103,E112,E116,E122,E128)</f>
        <v>0</v>
      </c>
      <c r="F83" s="171">
        <f t="shared" si="98"/>
        <v>262369</v>
      </c>
      <c r="G83" s="170">
        <f>SUM(G84,G89,G95,G103,G112,G116,G122,G128)</f>
        <v>0</v>
      </c>
      <c r="H83" s="37">
        <f t="shared" ref="H83:I83" si="99">SUM(H84,H89,H95,H103,H112,H116,H122,H128)</f>
        <v>0</v>
      </c>
      <c r="I83" s="171">
        <f t="shared" si="99"/>
        <v>0</v>
      </c>
      <c r="J83" s="170">
        <f>SUM(J84,J89,J95,J103,J112,J116,J122,J128)</f>
        <v>9005</v>
      </c>
      <c r="K83" s="37">
        <f t="shared" ref="K83:L83" si="100">SUM(K84,K89,K95,K103,K112,K116,K122,K128)</f>
        <v>0</v>
      </c>
      <c r="L83" s="171">
        <f t="shared" si="100"/>
        <v>9005</v>
      </c>
      <c r="M83" s="170">
        <f>SUM(M84,M89,M95,M103,M112,M116,M122,M128)</f>
        <v>0</v>
      </c>
      <c r="N83" s="37">
        <f t="shared" ref="N83:O83" si="101">SUM(N84,N89,N95,N103,N112,N116,N122,N128)</f>
        <v>0</v>
      </c>
      <c r="O83" s="171">
        <f t="shared" si="101"/>
        <v>0</v>
      </c>
      <c r="P83" s="256"/>
    </row>
    <row r="84" spans="1:16" x14ac:dyDescent="0.25">
      <c r="A84" s="75">
        <v>2210</v>
      </c>
      <c r="B84" s="59" t="s">
        <v>296</v>
      </c>
      <c r="C84" s="228">
        <f t="shared" ref="C84:C147" si="102">F84+I84+L84+O84</f>
        <v>61728</v>
      </c>
      <c r="D84" s="87">
        <f>SUM(D85:D88)</f>
        <v>61658</v>
      </c>
      <c r="E84" s="76">
        <f t="shared" ref="E84:F84" si="103">SUM(E85:E88)</f>
        <v>0</v>
      </c>
      <c r="F84" s="160">
        <f t="shared" si="103"/>
        <v>61658</v>
      </c>
      <c r="G84" s="87">
        <f>SUM(G85:G88)</f>
        <v>0</v>
      </c>
      <c r="H84" s="76">
        <f t="shared" ref="H84:I84" si="104">SUM(H85:H88)</f>
        <v>0</v>
      </c>
      <c r="I84" s="160">
        <f t="shared" si="104"/>
        <v>0</v>
      </c>
      <c r="J84" s="87">
        <f>SUM(J85:J88)</f>
        <v>70</v>
      </c>
      <c r="K84" s="76">
        <f t="shared" ref="K84:L84" si="105">SUM(K85:K88)</f>
        <v>0</v>
      </c>
      <c r="L84" s="160">
        <f t="shared" si="105"/>
        <v>70</v>
      </c>
      <c r="M84" s="87">
        <f>SUM(M85:M88)</f>
        <v>0</v>
      </c>
      <c r="N84" s="76">
        <f t="shared" ref="N84:O84" si="106">SUM(N85:N88)</f>
        <v>0</v>
      </c>
      <c r="O84" s="160">
        <f t="shared" si="106"/>
        <v>0</v>
      </c>
      <c r="P84" s="259"/>
    </row>
    <row r="85" spans="1:16" ht="24" hidden="1" customHeight="1" x14ac:dyDescent="0.25">
      <c r="A85" s="27">
        <v>2211</v>
      </c>
      <c r="B85" s="39" t="s">
        <v>72</v>
      </c>
      <c r="C85" s="221">
        <f t="shared" si="102"/>
        <v>0</v>
      </c>
      <c r="D85" s="177"/>
      <c r="E85" s="41"/>
      <c r="F85" s="175">
        <f t="shared" ref="F85:F88" si="107">D85+E85</f>
        <v>0</v>
      </c>
      <c r="G85" s="142"/>
      <c r="H85" s="28"/>
      <c r="I85" s="175">
        <f t="shared" ref="I85:I88" si="108">G85+H85</f>
        <v>0</v>
      </c>
      <c r="J85" s="142"/>
      <c r="K85" s="28"/>
      <c r="L85" s="175">
        <f t="shared" ref="L85:L88" si="109">K85+J85</f>
        <v>0</v>
      </c>
      <c r="M85" s="142"/>
      <c r="N85" s="28"/>
      <c r="O85" s="175">
        <f t="shared" ref="O85:O88" si="110">N85+M85</f>
        <v>0</v>
      </c>
      <c r="P85" s="253"/>
    </row>
    <row r="86" spans="1:16" ht="36" customHeight="1" x14ac:dyDescent="0.25">
      <c r="A86" s="30">
        <v>2212</v>
      </c>
      <c r="B86" s="42" t="s">
        <v>73</v>
      </c>
      <c r="C86" s="222">
        <f t="shared" si="102"/>
        <v>4484</v>
      </c>
      <c r="D86" s="176">
        <v>4464</v>
      </c>
      <c r="E86" s="44"/>
      <c r="F86" s="96">
        <f t="shared" si="107"/>
        <v>4464</v>
      </c>
      <c r="G86" s="143"/>
      <c r="H86" s="31"/>
      <c r="I86" s="96">
        <f t="shared" si="108"/>
        <v>0</v>
      </c>
      <c r="J86" s="143">
        <v>20</v>
      </c>
      <c r="K86" s="31"/>
      <c r="L86" s="96">
        <f t="shared" si="109"/>
        <v>20</v>
      </c>
      <c r="M86" s="143"/>
      <c r="N86" s="31"/>
      <c r="O86" s="96">
        <f t="shared" si="110"/>
        <v>0</v>
      </c>
      <c r="P86" s="254"/>
    </row>
    <row r="87" spans="1:16" ht="24" customHeight="1" x14ac:dyDescent="0.25">
      <c r="A87" s="30">
        <v>2214</v>
      </c>
      <c r="B87" s="42" t="s">
        <v>74</v>
      </c>
      <c r="C87" s="222">
        <f t="shared" si="102"/>
        <v>1627</v>
      </c>
      <c r="D87" s="176">
        <v>1577</v>
      </c>
      <c r="E87" s="44"/>
      <c r="F87" s="96">
        <f t="shared" si="107"/>
        <v>1577</v>
      </c>
      <c r="G87" s="143"/>
      <c r="H87" s="31"/>
      <c r="I87" s="96">
        <f t="shared" si="108"/>
        <v>0</v>
      </c>
      <c r="J87" s="143">
        <v>50</v>
      </c>
      <c r="K87" s="31"/>
      <c r="L87" s="96">
        <f t="shared" si="109"/>
        <v>50</v>
      </c>
      <c r="M87" s="143"/>
      <c r="N87" s="31"/>
      <c r="O87" s="96">
        <f t="shared" si="110"/>
        <v>0</v>
      </c>
      <c r="P87" s="254"/>
    </row>
    <row r="88" spans="1:16" ht="12" customHeight="1" x14ac:dyDescent="0.25">
      <c r="A88" s="30">
        <v>2219</v>
      </c>
      <c r="B88" s="42" t="s">
        <v>75</v>
      </c>
      <c r="C88" s="222">
        <f t="shared" si="102"/>
        <v>55617</v>
      </c>
      <c r="D88" s="176">
        <v>55617</v>
      </c>
      <c r="E88" s="44"/>
      <c r="F88" s="96">
        <f t="shared" si="107"/>
        <v>55617</v>
      </c>
      <c r="G88" s="143"/>
      <c r="H88" s="31"/>
      <c r="I88" s="96">
        <f t="shared" si="108"/>
        <v>0</v>
      </c>
      <c r="J88" s="143"/>
      <c r="K88" s="31"/>
      <c r="L88" s="96">
        <f t="shared" si="109"/>
        <v>0</v>
      </c>
      <c r="M88" s="143"/>
      <c r="N88" s="31"/>
      <c r="O88" s="96">
        <f t="shared" si="110"/>
        <v>0</v>
      </c>
      <c r="P88" s="254"/>
    </row>
    <row r="89" spans="1:16" ht="24" x14ac:dyDescent="0.25">
      <c r="A89" s="77">
        <v>2220</v>
      </c>
      <c r="B89" s="42" t="s">
        <v>76</v>
      </c>
      <c r="C89" s="222">
        <f t="shared" si="102"/>
        <v>51697</v>
      </c>
      <c r="D89" s="172">
        <f>SUM(D90:D94)</f>
        <v>43083</v>
      </c>
      <c r="E89" s="78">
        <f t="shared" ref="E89:F89" si="111">SUM(E90:E94)</f>
        <v>0</v>
      </c>
      <c r="F89" s="96">
        <f t="shared" si="111"/>
        <v>43083</v>
      </c>
      <c r="G89" s="172">
        <f>SUM(G90:G94)</f>
        <v>0</v>
      </c>
      <c r="H89" s="78">
        <f t="shared" ref="H89:I89" si="112">SUM(H90:H94)</f>
        <v>0</v>
      </c>
      <c r="I89" s="96">
        <f t="shared" si="112"/>
        <v>0</v>
      </c>
      <c r="J89" s="172">
        <f>SUM(J90:J94)</f>
        <v>8614</v>
      </c>
      <c r="K89" s="78">
        <f t="shared" ref="K89:L89" si="113">SUM(K90:K94)</f>
        <v>0</v>
      </c>
      <c r="L89" s="96">
        <f t="shared" si="113"/>
        <v>8614</v>
      </c>
      <c r="M89" s="172">
        <f>SUM(M90:M94)</f>
        <v>0</v>
      </c>
      <c r="N89" s="78">
        <f t="shared" ref="N89:O89" si="114">SUM(N90:N94)</f>
        <v>0</v>
      </c>
      <c r="O89" s="96">
        <f t="shared" si="114"/>
        <v>0</v>
      </c>
      <c r="P89" s="254"/>
    </row>
    <row r="90" spans="1:16" ht="24" customHeight="1" x14ac:dyDescent="0.25">
      <c r="A90" s="30">
        <v>2221</v>
      </c>
      <c r="B90" s="42" t="s">
        <v>271</v>
      </c>
      <c r="C90" s="222">
        <f t="shared" si="102"/>
        <v>16480</v>
      </c>
      <c r="D90" s="176">
        <v>16480</v>
      </c>
      <c r="E90" s="44"/>
      <c r="F90" s="96">
        <f t="shared" ref="F90:F94" si="115">D90+E90</f>
        <v>16480</v>
      </c>
      <c r="G90" s="143"/>
      <c r="H90" s="31"/>
      <c r="I90" s="96">
        <f t="shared" ref="I90:I94" si="116">G90+H90</f>
        <v>0</v>
      </c>
      <c r="J90" s="143"/>
      <c r="K90" s="31"/>
      <c r="L90" s="96">
        <f t="shared" ref="L90:L94" si="117">K90+J90</f>
        <v>0</v>
      </c>
      <c r="M90" s="143"/>
      <c r="N90" s="31"/>
      <c r="O90" s="96">
        <f t="shared" ref="O90:O94" si="118">N90+M90</f>
        <v>0</v>
      </c>
      <c r="P90" s="254"/>
    </row>
    <row r="91" spans="1:16" ht="15" customHeight="1" x14ac:dyDescent="0.25">
      <c r="A91" s="30">
        <v>2222</v>
      </c>
      <c r="B91" s="42" t="s">
        <v>77</v>
      </c>
      <c r="C91" s="222">
        <f t="shared" si="102"/>
        <v>5066</v>
      </c>
      <c r="D91" s="176">
        <v>2015</v>
      </c>
      <c r="E91" s="44"/>
      <c r="F91" s="96">
        <f t="shared" si="115"/>
        <v>2015</v>
      </c>
      <c r="G91" s="143"/>
      <c r="H91" s="31"/>
      <c r="I91" s="96">
        <f t="shared" si="116"/>
        <v>0</v>
      </c>
      <c r="J91" s="143">
        <v>3051</v>
      </c>
      <c r="K91" s="31"/>
      <c r="L91" s="96">
        <f t="shared" si="117"/>
        <v>3051</v>
      </c>
      <c r="M91" s="143"/>
      <c r="N91" s="31"/>
      <c r="O91" s="96">
        <f t="shared" si="118"/>
        <v>0</v>
      </c>
      <c r="P91" s="254"/>
    </row>
    <row r="92" spans="1:16" ht="12" customHeight="1" x14ac:dyDescent="0.25">
      <c r="A92" s="30">
        <v>2223</v>
      </c>
      <c r="B92" s="42" t="s">
        <v>78</v>
      </c>
      <c r="C92" s="222">
        <f t="shared" si="102"/>
        <v>29274</v>
      </c>
      <c r="D92" s="176">
        <v>23911</v>
      </c>
      <c r="E92" s="44"/>
      <c r="F92" s="96">
        <f t="shared" si="115"/>
        <v>23911</v>
      </c>
      <c r="G92" s="143"/>
      <c r="H92" s="31"/>
      <c r="I92" s="96">
        <f t="shared" si="116"/>
        <v>0</v>
      </c>
      <c r="J92" s="143">
        <v>5363</v>
      </c>
      <c r="K92" s="31"/>
      <c r="L92" s="96">
        <f t="shared" si="117"/>
        <v>5363</v>
      </c>
      <c r="M92" s="143"/>
      <c r="N92" s="31"/>
      <c r="O92" s="96">
        <f t="shared" si="118"/>
        <v>0</v>
      </c>
      <c r="P92" s="254"/>
    </row>
    <row r="93" spans="1:16" ht="48" customHeight="1" x14ac:dyDescent="0.25">
      <c r="A93" s="30">
        <v>2224</v>
      </c>
      <c r="B93" s="42" t="s">
        <v>279</v>
      </c>
      <c r="C93" s="222">
        <f t="shared" si="102"/>
        <v>877</v>
      </c>
      <c r="D93" s="176">
        <v>677</v>
      </c>
      <c r="E93" s="44"/>
      <c r="F93" s="96">
        <f t="shared" si="115"/>
        <v>677</v>
      </c>
      <c r="G93" s="143"/>
      <c r="H93" s="31"/>
      <c r="I93" s="96">
        <f t="shared" si="116"/>
        <v>0</v>
      </c>
      <c r="J93" s="143">
        <v>200</v>
      </c>
      <c r="K93" s="31"/>
      <c r="L93" s="96">
        <f t="shared" si="117"/>
        <v>200</v>
      </c>
      <c r="M93" s="143"/>
      <c r="N93" s="31"/>
      <c r="O93" s="96">
        <f t="shared" si="118"/>
        <v>0</v>
      </c>
      <c r="P93" s="254"/>
    </row>
    <row r="94" spans="1:16" ht="24" hidden="1" customHeight="1" x14ac:dyDescent="0.25">
      <c r="A94" s="30">
        <v>2229</v>
      </c>
      <c r="B94" s="42" t="s">
        <v>79</v>
      </c>
      <c r="C94" s="222">
        <f t="shared" si="102"/>
        <v>0</v>
      </c>
      <c r="D94" s="176"/>
      <c r="E94" s="44"/>
      <c r="F94" s="96">
        <f t="shared" si="115"/>
        <v>0</v>
      </c>
      <c r="G94" s="143"/>
      <c r="H94" s="31"/>
      <c r="I94" s="96">
        <f t="shared" si="116"/>
        <v>0</v>
      </c>
      <c r="J94" s="143"/>
      <c r="K94" s="31"/>
      <c r="L94" s="96">
        <f t="shared" si="117"/>
        <v>0</v>
      </c>
      <c r="M94" s="143"/>
      <c r="N94" s="31"/>
      <c r="O94" s="96">
        <f t="shared" si="118"/>
        <v>0</v>
      </c>
      <c r="P94" s="254"/>
    </row>
    <row r="95" spans="1:16" ht="36" x14ac:dyDescent="0.25">
      <c r="A95" s="77">
        <v>2230</v>
      </c>
      <c r="B95" s="42" t="s">
        <v>80</v>
      </c>
      <c r="C95" s="222">
        <f t="shared" si="102"/>
        <v>2315</v>
      </c>
      <c r="D95" s="172">
        <f>SUM(D96:D102)</f>
        <v>2315</v>
      </c>
      <c r="E95" s="78">
        <f t="shared" ref="E95:F95" si="119">SUM(E96:E102)</f>
        <v>0</v>
      </c>
      <c r="F95" s="96">
        <f t="shared" si="119"/>
        <v>2315</v>
      </c>
      <c r="G95" s="172">
        <f>SUM(G96:G102)</f>
        <v>0</v>
      </c>
      <c r="H95" s="78">
        <f t="shared" ref="H95:I95" si="120">SUM(H96:H102)</f>
        <v>0</v>
      </c>
      <c r="I95" s="96">
        <f t="shared" si="120"/>
        <v>0</v>
      </c>
      <c r="J95" s="172">
        <f>SUM(J96:J102)</f>
        <v>0</v>
      </c>
      <c r="K95" s="78">
        <f t="shared" ref="K95:L95" si="121">SUM(K96:K102)</f>
        <v>0</v>
      </c>
      <c r="L95" s="96">
        <f t="shared" si="121"/>
        <v>0</v>
      </c>
      <c r="M95" s="172">
        <f>SUM(M96:M102)</f>
        <v>0</v>
      </c>
      <c r="N95" s="78">
        <f t="shared" ref="N95:O95" si="122">SUM(N96:N102)</f>
        <v>0</v>
      </c>
      <c r="O95" s="96">
        <f t="shared" si="122"/>
        <v>0</v>
      </c>
      <c r="P95" s="254"/>
    </row>
    <row r="96" spans="1:16" ht="24" hidden="1" customHeight="1" x14ac:dyDescent="0.25">
      <c r="A96" s="30">
        <v>2231</v>
      </c>
      <c r="B96" s="42" t="s">
        <v>81</v>
      </c>
      <c r="C96" s="222">
        <f t="shared" si="102"/>
        <v>0</v>
      </c>
      <c r="D96" s="176"/>
      <c r="E96" s="44"/>
      <c r="F96" s="96">
        <f t="shared" ref="F96:F102" si="123">D96+E96</f>
        <v>0</v>
      </c>
      <c r="G96" s="143"/>
      <c r="H96" s="31"/>
      <c r="I96" s="96">
        <f t="shared" ref="I96:I102" si="124">G96+H96</f>
        <v>0</v>
      </c>
      <c r="J96" s="143"/>
      <c r="K96" s="31"/>
      <c r="L96" s="96">
        <f t="shared" ref="L96:L102" si="125">K96+J96</f>
        <v>0</v>
      </c>
      <c r="M96" s="143"/>
      <c r="N96" s="31"/>
      <c r="O96" s="96">
        <f t="shared" ref="O96:O102" si="126">N96+M96</f>
        <v>0</v>
      </c>
      <c r="P96" s="254"/>
    </row>
    <row r="97" spans="1:16" ht="24.75" hidden="1" customHeight="1" x14ac:dyDescent="0.25">
      <c r="A97" s="30">
        <v>2232</v>
      </c>
      <c r="B97" s="42" t="s">
        <v>82</v>
      </c>
      <c r="C97" s="222">
        <f t="shared" si="102"/>
        <v>0</v>
      </c>
      <c r="D97" s="176"/>
      <c r="E97" s="44"/>
      <c r="F97" s="96">
        <f t="shared" si="123"/>
        <v>0</v>
      </c>
      <c r="G97" s="143"/>
      <c r="H97" s="31"/>
      <c r="I97" s="96">
        <f t="shared" si="124"/>
        <v>0</v>
      </c>
      <c r="J97" s="143"/>
      <c r="K97" s="31"/>
      <c r="L97" s="96">
        <f t="shared" si="125"/>
        <v>0</v>
      </c>
      <c r="M97" s="143"/>
      <c r="N97" s="31"/>
      <c r="O97" s="96">
        <f t="shared" si="126"/>
        <v>0</v>
      </c>
      <c r="P97" s="254"/>
    </row>
    <row r="98" spans="1:16" ht="24" customHeight="1" x14ac:dyDescent="0.25">
      <c r="A98" s="27">
        <v>2233</v>
      </c>
      <c r="B98" s="39" t="s">
        <v>83</v>
      </c>
      <c r="C98" s="221">
        <f t="shared" si="102"/>
        <v>320</v>
      </c>
      <c r="D98" s="177">
        <v>320</v>
      </c>
      <c r="E98" s="41"/>
      <c r="F98" s="175">
        <f t="shared" si="123"/>
        <v>320</v>
      </c>
      <c r="G98" s="142"/>
      <c r="H98" s="28"/>
      <c r="I98" s="175">
        <f t="shared" si="124"/>
        <v>0</v>
      </c>
      <c r="J98" s="142"/>
      <c r="K98" s="28"/>
      <c r="L98" s="175">
        <f t="shared" si="125"/>
        <v>0</v>
      </c>
      <c r="M98" s="142"/>
      <c r="N98" s="28"/>
      <c r="O98" s="175">
        <f t="shared" si="126"/>
        <v>0</v>
      </c>
      <c r="P98" s="253"/>
    </row>
    <row r="99" spans="1:16" ht="36" hidden="1" customHeight="1" x14ac:dyDescent="0.25">
      <c r="A99" s="30">
        <v>2234</v>
      </c>
      <c r="B99" s="42" t="s">
        <v>84</v>
      </c>
      <c r="C99" s="222">
        <f t="shared" si="102"/>
        <v>0</v>
      </c>
      <c r="D99" s="176"/>
      <c r="E99" s="44"/>
      <c r="F99" s="96">
        <f t="shared" si="123"/>
        <v>0</v>
      </c>
      <c r="G99" s="143"/>
      <c r="H99" s="31"/>
      <c r="I99" s="96">
        <f t="shared" si="124"/>
        <v>0</v>
      </c>
      <c r="J99" s="143"/>
      <c r="K99" s="31"/>
      <c r="L99" s="96">
        <f t="shared" si="125"/>
        <v>0</v>
      </c>
      <c r="M99" s="143"/>
      <c r="N99" s="31"/>
      <c r="O99" s="96">
        <f t="shared" si="126"/>
        <v>0</v>
      </c>
      <c r="P99" s="254"/>
    </row>
    <row r="100" spans="1:16" ht="24" hidden="1" customHeight="1" x14ac:dyDescent="0.25">
      <c r="A100" s="30">
        <v>2235</v>
      </c>
      <c r="B100" s="42" t="s">
        <v>297</v>
      </c>
      <c r="C100" s="222">
        <f t="shared" si="102"/>
        <v>0</v>
      </c>
      <c r="D100" s="176"/>
      <c r="E100" s="44"/>
      <c r="F100" s="96">
        <f t="shared" si="123"/>
        <v>0</v>
      </c>
      <c r="G100" s="143"/>
      <c r="H100" s="31"/>
      <c r="I100" s="96">
        <f t="shared" si="124"/>
        <v>0</v>
      </c>
      <c r="J100" s="143"/>
      <c r="K100" s="31"/>
      <c r="L100" s="96">
        <f t="shared" si="125"/>
        <v>0</v>
      </c>
      <c r="M100" s="143"/>
      <c r="N100" s="31"/>
      <c r="O100" s="96">
        <f t="shared" si="126"/>
        <v>0</v>
      </c>
      <c r="P100" s="254"/>
    </row>
    <row r="101" spans="1:16" ht="12" hidden="1" customHeight="1" x14ac:dyDescent="0.25">
      <c r="A101" s="30">
        <v>2236</v>
      </c>
      <c r="B101" s="42" t="s">
        <v>298</v>
      </c>
      <c r="C101" s="222">
        <f t="shared" si="102"/>
        <v>0</v>
      </c>
      <c r="D101" s="176"/>
      <c r="E101" s="44"/>
      <c r="F101" s="96">
        <f t="shared" si="123"/>
        <v>0</v>
      </c>
      <c r="G101" s="143"/>
      <c r="H101" s="31"/>
      <c r="I101" s="96">
        <f t="shared" si="124"/>
        <v>0</v>
      </c>
      <c r="J101" s="143"/>
      <c r="K101" s="31"/>
      <c r="L101" s="96">
        <f t="shared" si="125"/>
        <v>0</v>
      </c>
      <c r="M101" s="143"/>
      <c r="N101" s="31"/>
      <c r="O101" s="96">
        <f t="shared" si="126"/>
        <v>0</v>
      </c>
      <c r="P101" s="254"/>
    </row>
    <row r="102" spans="1:16" ht="24" customHeight="1" x14ac:dyDescent="0.25">
      <c r="A102" s="30">
        <v>2239</v>
      </c>
      <c r="B102" s="42" t="s">
        <v>85</v>
      </c>
      <c r="C102" s="222">
        <f t="shared" si="102"/>
        <v>1995</v>
      </c>
      <c r="D102" s="176">
        <v>1995</v>
      </c>
      <c r="E102" s="44"/>
      <c r="F102" s="96">
        <f t="shared" si="123"/>
        <v>1995</v>
      </c>
      <c r="G102" s="143"/>
      <c r="H102" s="31"/>
      <c r="I102" s="96">
        <f t="shared" si="124"/>
        <v>0</v>
      </c>
      <c r="J102" s="143"/>
      <c r="K102" s="31"/>
      <c r="L102" s="96">
        <f t="shared" si="125"/>
        <v>0</v>
      </c>
      <c r="M102" s="143"/>
      <c r="N102" s="31"/>
      <c r="O102" s="96">
        <f t="shared" si="126"/>
        <v>0</v>
      </c>
      <c r="P102" s="254"/>
    </row>
    <row r="103" spans="1:16" ht="36" x14ac:dyDescent="0.25">
      <c r="A103" s="77">
        <v>2240</v>
      </c>
      <c r="B103" s="42" t="s">
        <v>86</v>
      </c>
      <c r="C103" s="222">
        <f t="shared" si="102"/>
        <v>43747</v>
      </c>
      <c r="D103" s="172">
        <f>SUM(D104:D111)</f>
        <v>43604</v>
      </c>
      <c r="E103" s="78">
        <f t="shared" ref="E103:F103" si="127">SUM(E104:E111)</f>
        <v>0</v>
      </c>
      <c r="F103" s="96">
        <f t="shared" si="127"/>
        <v>43604</v>
      </c>
      <c r="G103" s="172">
        <f>SUM(G104:G111)</f>
        <v>0</v>
      </c>
      <c r="H103" s="78">
        <f t="shared" ref="H103:I103" si="128">SUM(H104:H111)</f>
        <v>0</v>
      </c>
      <c r="I103" s="96">
        <f t="shared" si="128"/>
        <v>0</v>
      </c>
      <c r="J103" s="172">
        <f>SUM(J104:J111)</f>
        <v>143</v>
      </c>
      <c r="K103" s="78">
        <f t="shared" ref="K103:L103" si="129">SUM(K104:K111)</f>
        <v>0</v>
      </c>
      <c r="L103" s="96">
        <f t="shared" si="129"/>
        <v>143</v>
      </c>
      <c r="M103" s="172">
        <f>SUM(M104:M111)</f>
        <v>0</v>
      </c>
      <c r="N103" s="78">
        <f t="shared" ref="N103:O103" si="130">SUM(N104:N111)</f>
        <v>0</v>
      </c>
      <c r="O103" s="96">
        <f t="shared" si="130"/>
        <v>0</v>
      </c>
      <c r="P103" s="254"/>
    </row>
    <row r="104" spans="1:16" ht="12" hidden="1" customHeight="1" x14ac:dyDescent="0.25">
      <c r="A104" s="30">
        <v>2241</v>
      </c>
      <c r="B104" s="42" t="s">
        <v>87</v>
      </c>
      <c r="C104" s="222">
        <f t="shared" si="102"/>
        <v>0</v>
      </c>
      <c r="D104" s="176"/>
      <c r="E104" s="44"/>
      <c r="F104" s="96">
        <f t="shared" ref="F104:F111" si="131">D104+E104</f>
        <v>0</v>
      </c>
      <c r="G104" s="143"/>
      <c r="H104" s="31"/>
      <c r="I104" s="96">
        <f t="shared" ref="I104:I111" si="132">G104+H104</f>
        <v>0</v>
      </c>
      <c r="J104" s="143"/>
      <c r="K104" s="31"/>
      <c r="L104" s="96">
        <f t="shared" ref="L104:L111" si="133">K104+J104</f>
        <v>0</v>
      </c>
      <c r="M104" s="143"/>
      <c r="N104" s="31"/>
      <c r="O104" s="96">
        <f t="shared" ref="O104:O111" si="134">N104+M104</f>
        <v>0</v>
      </c>
      <c r="P104" s="254"/>
    </row>
    <row r="105" spans="1:16" ht="24" customHeight="1" x14ac:dyDescent="0.25">
      <c r="A105" s="30">
        <v>2242</v>
      </c>
      <c r="B105" s="42" t="s">
        <v>88</v>
      </c>
      <c r="C105" s="222">
        <f t="shared" si="102"/>
        <v>28895</v>
      </c>
      <c r="D105" s="176">
        <v>28895</v>
      </c>
      <c r="E105" s="44"/>
      <c r="F105" s="96">
        <f t="shared" si="131"/>
        <v>28895</v>
      </c>
      <c r="G105" s="143"/>
      <c r="H105" s="31"/>
      <c r="I105" s="96">
        <f t="shared" si="132"/>
        <v>0</v>
      </c>
      <c r="J105" s="143"/>
      <c r="K105" s="31"/>
      <c r="L105" s="96">
        <f t="shared" si="133"/>
        <v>0</v>
      </c>
      <c r="M105" s="143"/>
      <c r="N105" s="31"/>
      <c r="O105" s="96">
        <f t="shared" si="134"/>
        <v>0</v>
      </c>
      <c r="P105" s="254"/>
    </row>
    <row r="106" spans="1:16" ht="24" customHeight="1" x14ac:dyDescent="0.25">
      <c r="A106" s="30">
        <v>2243</v>
      </c>
      <c r="B106" s="42" t="s">
        <v>89</v>
      </c>
      <c r="C106" s="222">
        <f t="shared" si="102"/>
        <v>3687</v>
      </c>
      <c r="D106" s="176">
        <v>3687</v>
      </c>
      <c r="E106" s="44"/>
      <c r="F106" s="96">
        <f t="shared" si="131"/>
        <v>3687</v>
      </c>
      <c r="G106" s="143"/>
      <c r="H106" s="31"/>
      <c r="I106" s="96">
        <f t="shared" si="132"/>
        <v>0</v>
      </c>
      <c r="J106" s="143"/>
      <c r="K106" s="31"/>
      <c r="L106" s="96">
        <f t="shared" si="133"/>
        <v>0</v>
      </c>
      <c r="M106" s="143"/>
      <c r="N106" s="31"/>
      <c r="O106" s="96">
        <f t="shared" si="134"/>
        <v>0</v>
      </c>
      <c r="P106" s="254"/>
    </row>
    <row r="107" spans="1:16" ht="12" customHeight="1" x14ac:dyDescent="0.25">
      <c r="A107" s="30">
        <v>2244</v>
      </c>
      <c r="B107" s="42" t="s">
        <v>90</v>
      </c>
      <c r="C107" s="222">
        <f t="shared" si="102"/>
        <v>10759</v>
      </c>
      <c r="D107" s="176">
        <v>10616</v>
      </c>
      <c r="E107" s="44"/>
      <c r="F107" s="96">
        <f t="shared" si="131"/>
        <v>10616</v>
      </c>
      <c r="G107" s="143"/>
      <c r="H107" s="31"/>
      <c r="I107" s="96">
        <f t="shared" si="132"/>
        <v>0</v>
      </c>
      <c r="J107" s="143">
        <v>143</v>
      </c>
      <c r="K107" s="31"/>
      <c r="L107" s="96">
        <f t="shared" si="133"/>
        <v>143</v>
      </c>
      <c r="M107" s="143"/>
      <c r="N107" s="31"/>
      <c r="O107" s="96">
        <f t="shared" si="134"/>
        <v>0</v>
      </c>
      <c r="P107" s="254"/>
    </row>
    <row r="108" spans="1:16" ht="24" hidden="1" customHeight="1" x14ac:dyDescent="0.25">
      <c r="A108" s="30">
        <v>2246</v>
      </c>
      <c r="B108" s="42" t="s">
        <v>91</v>
      </c>
      <c r="C108" s="222">
        <f t="shared" si="102"/>
        <v>0</v>
      </c>
      <c r="D108" s="176"/>
      <c r="E108" s="44"/>
      <c r="F108" s="96">
        <f t="shared" si="131"/>
        <v>0</v>
      </c>
      <c r="G108" s="143"/>
      <c r="H108" s="31"/>
      <c r="I108" s="96">
        <f t="shared" si="132"/>
        <v>0</v>
      </c>
      <c r="J108" s="143"/>
      <c r="K108" s="31"/>
      <c r="L108" s="96">
        <f t="shared" si="133"/>
        <v>0</v>
      </c>
      <c r="M108" s="143"/>
      <c r="N108" s="31"/>
      <c r="O108" s="96">
        <f t="shared" si="134"/>
        <v>0</v>
      </c>
      <c r="P108" s="254"/>
    </row>
    <row r="109" spans="1:16" ht="12" customHeight="1" x14ac:dyDescent="0.25">
      <c r="A109" s="30">
        <v>2247</v>
      </c>
      <c r="B109" s="42" t="s">
        <v>92</v>
      </c>
      <c r="C109" s="222">
        <f t="shared" si="102"/>
        <v>336</v>
      </c>
      <c r="D109" s="176">
        <v>336</v>
      </c>
      <c r="E109" s="44"/>
      <c r="F109" s="96">
        <f t="shared" si="131"/>
        <v>336</v>
      </c>
      <c r="G109" s="143"/>
      <c r="H109" s="31"/>
      <c r="I109" s="96">
        <f t="shared" si="132"/>
        <v>0</v>
      </c>
      <c r="J109" s="143"/>
      <c r="K109" s="31"/>
      <c r="L109" s="96">
        <f t="shared" si="133"/>
        <v>0</v>
      </c>
      <c r="M109" s="143"/>
      <c r="N109" s="31"/>
      <c r="O109" s="96">
        <f t="shared" si="134"/>
        <v>0</v>
      </c>
      <c r="P109" s="254"/>
    </row>
    <row r="110" spans="1:16" ht="24" hidden="1" customHeight="1" x14ac:dyDescent="0.25">
      <c r="A110" s="30">
        <v>2248</v>
      </c>
      <c r="B110" s="42" t="s">
        <v>280</v>
      </c>
      <c r="C110" s="222">
        <f t="shared" si="102"/>
        <v>0</v>
      </c>
      <c r="D110" s="176"/>
      <c r="E110" s="44"/>
      <c r="F110" s="96">
        <f t="shared" si="131"/>
        <v>0</v>
      </c>
      <c r="G110" s="143"/>
      <c r="H110" s="31"/>
      <c r="I110" s="96">
        <f t="shared" si="132"/>
        <v>0</v>
      </c>
      <c r="J110" s="143"/>
      <c r="K110" s="31"/>
      <c r="L110" s="96">
        <f t="shared" si="133"/>
        <v>0</v>
      </c>
      <c r="M110" s="143"/>
      <c r="N110" s="31"/>
      <c r="O110" s="96">
        <f t="shared" si="134"/>
        <v>0</v>
      </c>
      <c r="P110" s="254"/>
    </row>
    <row r="111" spans="1:16" ht="24" customHeight="1" x14ac:dyDescent="0.25">
      <c r="A111" s="30">
        <v>2249</v>
      </c>
      <c r="B111" s="42" t="s">
        <v>93</v>
      </c>
      <c r="C111" s="222">
        <f t="shared" si="102"/>
        <v>70</v>
      </c>
      <c r="D111" s="176">
        <v>70</v>
      </c>
      <c r="E111" s="44"/>
      <c r="F111" s="96">
        <f t="shared" si="131"/>
        <v>70</v>
      </c>
      <c r="G111" s="143"/>
      <c r="H111" s="31"/>
      <c r="I111" s="96">
        <f t="shared" si="132"/>
        <v>0</v>
      </c>
      <c r="J111" s="143"/>
      <c r="K111" s="31"/>
      <c r="L111" s="96">
        <f t="shared" si="133"/>
        <v>0</v>
      </c>
      <c r="M111" s="143"/>
      <c r="N111" s="31"/>
      <c r="O111" s="96">
        <f t="shared" si="134"/>
        <v>0</v>
      </c>
      <c r="P111" s="254"/>
    </row>
    <row r="112" spans="1:16" x14ac:dyDescent="0.25">
      <c r="A112" s="77">
        <v>2250</v>
      </c>
      <c r="B112" s="42" t="s">
        <v>94</v>
      </c>
      <c r="C112" s="222">
        <f t="shared" si="102"/>
        <v>1035</v>
      </c>
      <c r="D112" s="172">
        <f>SUM(D113:D115)</f>
        <v>1035</v>
      </c>
      <c r="E112" s="78">
        <f t="shared" ref="E112:F112" si="135">SUM(E113:E115)</f>
        <v>0</v>
      </c>
      <c r="F112" s="96">
        <f t="shared" si="135"/>
        <v>1035</v>
      </c>
      <c r="G112" s="172">
        <f>SUM(G113:G115)</f>
        <v>0</v>
      </c>
      <c r="H112" s="78">
        <f t="shared" ref="H112:I112" si="136">SUM(H113:H115)</f>
        <v>0</v>
      </c>
      <c r="I112" s="96">
        <f t="shared" si="136"/>
        <v>0</v>
      </c>
      <c r="J112" s="172">
        <f>SUM(J113:J115)</f>
        <v>0</v>
      </c>
      <c r="K112" s="78">
        <f t="shared" ref="K112:L112" si="137">SUM(K113:K115)</f>
        <v>0</v>
      </c>
      <c r="L112" s="96">
        <f t="shared" si="137"/>
        <v>0</v>
      </c>
      <c r="M112" s="172">
        <f>SUM(M113:M115)</f>
        <v>0</v>
      </c>
      <c r="N112" s="78">
        <f t="shared" ref="N112:O112" si="138">SUM(N113:N115)</f>
        <v>0</v>
      </c>
      <c r="O112" s="96">
        <f t="shared" si="138"/>
        <v>0</v>
      </c>
      <c r="P112" s="254"/>
    </row>
    <row r="113" spans="1:16" ht="12" customHeight="1" x14ac:dyDescent="0.25">
      <c r="A113" s="30">
        <v>2251</v>
      </c>
      <c r="B113" s="42" t="s">
        <v>95</v>
      </c>
      <c r="C113" s="222">
        <f t="shared" si="102"/>
        <v>454</v>
      </c>
      <c r="D113" s="176">
        <v>454</v>
      </c>
      <c r="E113" s="44"/>
      <c r="F113" s="96">
        <f t="shared" ref="F113:F115" si="139">D113+E113</f>
        <v>454</v>
      </c>
      <c r="G113" s="143"/>
      <c r="H113" s="31"/>
      <c r="I113" s="96">
        <f t="shared" ref="I113:I115" si="140">G113+H113</f>
        <v>0</v>
      </c>
      <c r="J113" s="143"/>
      <c r="K113" s="31"/>
      <c r="L113" s="96">
        <f t="shared" ref="L113:L115" si="141">K113+J113</f>
        <v>0</v>
      </c>
      <c r="M113" s="143"/>
      <c r="N113" s="31"/>
      <c r="O113" s="96">
        <f t="shared" ref="O113:O115" si="142">N113+M113</f>
        <v>0</v>
      </c>
      <c r="P113" s="254"/>
    </row>
    <row r="114" spans="1:16" ht="24" hidden="1" customHeight="1" x14ac:dyDescent="0.25">
      <c r="A114" s="30">
        <v>2252</v>
      </c>
      <c r="B114" s="42" t="s">
        <v>96</v>
      </c>
      <c r="C114" s="222">
        <f t="shared" si="102"/>
        <v>0</v>
      </c>
      <c r="D114" s="176"/>
      <c r="E114" s="44"/>
      <c r="F114" s="96">
        <f t="shared" si="139"/>
        <v>0</v>
      </c>
      <c r="G114" s="143"/>
      <c r="H114" s="31"/>
      <c r="I114" s="96">
        <f t="shared" si="140"/>
        <v>0</v>
      </c>
      <c r="J114" s="143"/>
      <c r="K114" s="31"/>
      <c r="L114" s="96">
        <f t="shared" si="141"/>
        <v>0</v>
      </c>
      <c r="M114" s="143"/>
      <c r="N114" s="31"/>
      <c r="O114" s="96">
        <f t="shared" si="142"/>
        <v>0</v>
      </c>
      <c r="P114" s="254"/>
    </row>
    <row r="115" spans="1:16" ht="24" customHeight="1" x14ac:dyDescent="0.25">
      <c r="A115" s="30">
        <v>2259</v>
      </c>
      <c r="B115" s="42" t="s">
        <v>97</v>
      </c>
      <c r="C115" s="222">
        <f t="shared" si="102"/>
        <v>581</v>
      </c>
      <c r="D115" s="176">
        <v>581</v>
      </c>
      <c r="E115" s="44"/>
      <c r="F115" s="96">
        <f t="shared" si="139"/>
        <v>581</v>
      </c>
      <c r="G115" s="143"/>
      <c r="H115" s="31"/>
      <c r="I115" s="96">
        <f t="shared" si="140"/>
        <v>0</v>
      </c>
      <c r="J115" s="143"/>
      <c r="K115" s="31"/>
      <c r="L115" s="96">
        <f t="shared" si="141"/>
        <v>0</v>
      </c>
      <c r="M115" s="143"/>
      <c r="N115" s="31"/>
      <c r="O115" s="96">
        <f t="shared" si="142"/>
        <v>0</v>
      </c>
      <c r="P115" s="254"/>
    </row>
    <row r="116" spans="1:16" x14ac:dyDescent="0.25">
      <c r="A116" s="77">
        <v>2260</v>
      </c>
      <c r="B116" s="42" t="s">
        <v>98</v>
      </c>
      <c r="C116" s="222">
        <f t="shared" si="102"/>
        <v>110752</v>
      </c>
      <c r="D116" s="172">
        <f>SUM(D117:D121)</f>
        <v>110674</v>
      </c>
      <c r="E116" s="78">
        <f t="shared" ref="E116:F116" si="143">SUM(E117:E121)</f>
        <v>0</v>
      </c>
      <c r="F116" s="96">
        <f t="shared" si="143"/>
        <v>110674</v>
      </c>
      <c r="G116" s="172">
        <f>SUM(G117:G121)</f>
        <v>0</v>
      </c>
      <c r="H116" s="78">
        <f t="shared" ref="H116:I116" si="144">SUM(H117:H121)</f>
        <v>0</v>
      </c>
      <c r="I116" s="96">
        <f t="shared" si="144"/>
        <v>0</v>
      </c>
      <c r="J116" s="172">
        <f>SUM(J117:J121)</f>
        <v>78</v>
      </c>
      <c r="K116" s="78">
        <f t="shared" ref="K116:L116" si="145">SUM(K117:K121)</f>
        <v>0</v>
      </c>
      <c r="L116" s="96">
        <f t="shared" si="145"/>
        <v>78</v>
      </c>
      <c r="M116" s="172">
        <f>SUM(M117:M121)</f>
        <v>0</v>
      </c>
      <c r="N116" s="78">
        <f t="shared" ref="N116:O116" si="146">SUM(N117:N121)</f>
        <v>0</v>
      </c>
      <c r="O116" s="96">
        <f t="shared" si="146"/>
        <v>0</v>
      </c>
      <c r="P116" s="254"/>
    </row>
    <row r="117" spans="1:16" ht="12" customHeight="1" x14ac:dyDescent="0.25">
      <c r="A117" s="30">
        <v>2261</v>
      </c>
      <c r="B117" s="42" t="s">
        <v>99</v>
      </c>
      <c r="C117" s="222">
        <f t="shared" si="102"/>
        <v>105547</v>
      </c>
      <c r="D117" s="176">
        <v>105547</v>
      </c>
      <c r="E117" s="44"/>
      <c r="F117" s="96">
        <f t="shared" ref="F117:F121" si="147">D117+E117</f>
        <v>105547</v>
      </c>
      <c r="G117" s="143"/>
      <c r="H117" s="31"/>
      <c r="I117" s="96">
        <f t="shared" ref="I117:I121" si="148">G117+H117</f>
        <v>0</v>
      </c>
      <c r="J117" s="143"/>
      <c r="K117" s="31"/>
      <c r="L117" s="96">
        <f t="shared" ref="L117:L121" si="149">K117+J117</f>
        <v>0</v>
      </c>
      <c r="M117" s="143"/>
      <c r="N117" s="31"/>
      <c r="O117" s="96">
        <f t="shared" ref="O117:O121" si="150">N117+M117</f>
        <v>0</v>
      </c>
      <c r="P117" s="254"/>
    </row>
    <row r="118" spans="1:16" ht="12" hidden="1" customHeight="1" x14ac:dyDescent="0.25">
      <c r="A118" s="30">
        <v>2262</v>
      </c>
      <c r="B118" s="42" t="s">
        <v>100</v>
      </c>
      <c r="C118" s="222">
        <f t="shared" si="102"/>
        <v>0</v>
      </c>
      <c r="D118" s="176"/>
      <c r="E118" s="44"/>
      <c r="F118" s="96">
        <f t="shared" si="147"/>
        <v>0</v>
      </c>
      <c r="G118" s="143"/>
      <c r="H118" s="31"/>
      <c r="I118" s="96">
        <f t="shared" si="148"/>
        <v>0</v>
      </c>
      <c r="J118" s="143"/>
      <c r="K118" s="31"/>
      <c r="L118" s="96">
        <f t="shared" si="149"/>
        <v>0</v>
      </c>
      <c r="M118" s="143"/>
      <c r="N118" s="31"/>
      <c r="O118" s="96">
        <f t="shared" si="150"/>
        <v>0</v>
      </c>
      <c r="P118" s="254"/>
    </row>
    <row r="119" spans="1:16" ht="12" customHeight="1" x14ac:dyDescent="0.25">
      <c r="A119" s="30">
        <v>2263</v>
      </c>
      <c r="B119" s="42" t="s">
        <v>101</v>
      </c>
      <c r="C119" s="222">
        <f t="shared" si="102"/>
        <v>2721</v>
      </c>
      <c r="D119" s="176">
        <v>2721</v>
      </c>
      <c r="E119" s="44"/>
      <c r="F119" s="96">
        <f t="shared" si="147"/>
        <v>2721</v>
      </c>
      <c r="G119" s="143"/>
      <c r="H119" s="31"/>
      <c r="I119" s="96">
        <f t="shared" si="148"/>
        <v>0</v>
      </c>
      <c r="J119" s="143"/>
      <c r="K119" s="31"/>
      <c r="L119" s="96">
        <f t="shared" si="149"/>
        <v>0</v>
      </c>
      <c r="M119" s="143"/>
      <c r="N119" s="31"/>
      <c r="O119" s="96">
        <f t="shared" si="150"/>
        <v>0</v>
      </c>
      <c r="P119" s="254"/>
    </row>
    <row r="120" spans="1:16" ht="24" hidden="1" customHeight="1" x14ac:dyDescent="0.25">
      <c r="A120" s="30">
        <v>2264</v>
      </c>
      <c r="B120" s="42" t="s">
        <v>102</v>
      </c>
      <c r="C120" s="222">
        <f t="shared" si="102"/>
        <v>0</v>
      </c>
      <c r="D120" s="176"/>
      <c r="E120" s="44"/>
      <c r="F120" s="96">
        <f t="shared" si="147"/>
        <v>0</v>
      </c>
      <c r="G120" s="143"/>
      <c r="H120" s="31"/>
      <c r="I120" s="96">
        <f t="shared" si="148"/>
        <v>0</v>
      </c>
      <c r="J120" s="143"/>
      <c r="K120" s="31"/>
      <c r="L120" s="96">
        <f t="shared" si="149"/>
        <v>0</v>
      </c>
      <c r="M120" s="143"/>
      <c r="N120" s="31"/>
      <c r="O120" s="96">
        <f t="shared" si="150"/>
        <v>0</v>
      </c>
      <c r="P120" s="254"/>
    </row>
    <row r="121" spans="1:16" ht="12" customHeight="1" x14ac:dyDescent="0.25">
      <c r="A121" s="30">
        <v>2269</v>
      </c>
      <c r="B121" s="42" t="s">
        <v>103</v>
      </c>
      <c r="C121" s="222">
        <f t="shared" si="102"/>
        <v>2484</v>
      </c>
      <c r="D121" s="176">
        <v>2406</v>
      </c>
      <c r="E121" s="44"/>
      <c r="F121" s="96">
        <f t="shared" si="147"/>
        <v>2406</v>
      </c>
      <c r="G121" s="143"/>
      <c r="H121" s="31"/>
      <c r="I121" s="96">
        <f t="shared" si="148"/>
        <v>0</v>
      </c>
      <c r="J121" s="143">
        <v>78</v>
      </c>
      <c r="K121" s="31"/>
      <c r="L121" s="96">
        <f t="shared" si="149"/>
        <v>78</v>
      </c>
      <c r="M121" s="143"/>
      <c r="N121" s="31"/>
      <c r="O121" s="96">
        <f t="shared" si="150"/>
        <v>0</v>
      </c>
      <c r="P121" s="254"/>
    </row>
    <row r="122" spans="1:16" x14ac:dyDescent="0.25">
      <c r="A122" s="77">
        <v>2270</v>
      </c>
      <c r="B122" s="42" t="s">
        <v>104</v>
      </c>
      <c r="C122" s="222">
        <f t="shared" si="102"/>
        <v>100</v>
      </c>
      <c r="D122" s="172">
        <f>SUM(D123:D127)</f>
        <v>0</v>
      </c>
      <c r="E122" s="78">
        <f t="shared" ref="E122:F122" si="151">SUM(E123:E127)</f>
        <v>0</v>
      </c>
      <c r="F122" s="96">
        <f t="shared" si="151"/>
        <v>0</v>
      </c>
      <c r="G122" s="172">
        <f>SUM(G123:G127)</f>
        <v>0</v>
      </c>
      <c r="H122" s="78">
        <f t="shared" ref="H122:I122" si="152">SUM(H123:H127)</f>
        <v>0</v>
      </c>
      <c r="I122" s="96">
        <f t="shared" si="152"/>
        <v>0</v>
      </c>
      <c r="J122" s="172">
        <f>SUM(J123:J127)</f>
        <v>100</v>
      </c>
      <c r="K122" s="78">
        <f t="shared" ref="K122:L122" si="153">SUM(K123:K127)</f>
        <v>0</v>
      </c>
      <c r="L122" s="96">
        <f t="shared" si="153"/>
        <v>100</v>
      </c>
      <c r="M122" s="172">
        <f>SUM(M123:M127)</f>
        <v>0</v>
      </c>
      <c r="N122" s="78">
        <f t="shared" ref="N122:O122" si="154">SUM(N123:N127)</f>
        <v>0</v>
      </c>
      <c r="O122" s="96">
        <f t="shared" si="154"/>
        <v>0</v>
      </c>
      <c r="P122" s="254"/>
    </row>
    <row r="123" spans="1:16" ht="12" hidden="1" customHeight="1" x14ac:dyDescent="0.25">
      <c r="A123" s="30">
        <v>2272</v>
      </c>
      <c r="B123" s="95" t="s">
        <v>105</v>
      </c>
      <c r="C123" s="222">
        <f t="shared" si="102"/>
        <v>0</v>
      </c>
      <c r="D123" s="176"/>
      <c r="E123" s="44"/>
      <c r="F123" s="96">
        <f t="shared" ref="F123:F127" si="155">D123+E123</f>
        <v>0</v>
      </c>
      <c r="G123" s="143"/>
      <c r="H123" s="31"/>
      <c r="I123" s="96">
        <f t="shared" ref="I123:I127" si="156">G123+H123</f>
        <v>0</v>
      </c>
      <c r="J123" s="143"/>
      <c r="K123" s="31"/>
      <c r="L123" s="96">
        <f t="shared" ref="L123:L127" si="157">K123+J123</f>
        <v>0</v>
      </c>
      <c r="M123" s="143"/>
      <c r="N123" s="31"/>
      <c r="O123" s="96">
        <f t="shared" ref="O123:O127" si="158">N123+M123</f>
        <v>0</v>
      </c>
      <c r="P123" s="254"/>
    </row>
    <row r="124" spans="1:16" ht="24" hidden="1" customHeight="1" x14ac:dyDescent="0.25">
      <c r="A124" s="30">
        <v>2274</v>
      </c>
      <c r="B124" s="119" t="s">
        <v>272</v>
      </c>
      <c r="C124" s="222">
        <f t="shared" si="102"/>
        <v>0</v>
      </c>
      <c r="D124" s="176"/>
      <c r="E124" s="44"/>
      <c r="F124" s="96">
        <f t="shared" si="155"/>
        <v>0</v>
      </c>
      <c r="G124" s="143"/>
      <c r="H124" s="31"/>
      <c r="I124" s="96">
        <f t="shared" si="156"/>
        <v>0</v>
      </c>
      <c r="J124" s="143"/>
      <c r="K124" s="31"/>
      <c r="L124" s="96">
        <f t="shared" si="157"/>
        <v>0</v>
      </c>
      <c r="M124" s="143"/>
      <c r="N124" s="31"/>
      <c r="O124" s="96">
        <f t="shared" si="158"/>
        <v>0</v>
      </c>
      <c r="P124" s="254"/>
    </row>
    <row r="125" spans="1:16" ht="24" hidden="1" customHeight="1" x14ac:dyDescent="0.25">
      <c r="A125" s="30">
        <v>2275</v>
      </c>
      <c r="B125" s="42" t="s">
        <v>106</v>
      </c>
      <c r="C125" s="222">
        <f t="shared" si="102"/>
        <v>0</v>
      </c>
      <c r="D125" s="176"/>
      <c r="E125" s="44"/>
      <c r="F125" s="96">
        <f t="shared" si="155"/>
        <v>0</v>
      </c>
      <c r="G125" s="143"/>
      <c r="H125" s="31"/>
      <c r="I125" s="96">
        <f t="shared" si="156"/>
        <v>0</v>
      </c>
      <c r="J125" s="143"/>
      <c r="K125" s="31"/>
      <c r="L125" s="96">
        <f t="shared" si="157"/>
        <v>0</v>
      </c>
      <c r="M125" s="143"/>
      <c r="N125" s="31"/>
      <c r="O125" s="96">
        <f t="shared" si="158"/>
        <v>0</v>
      </c>
      <c r="P125" s="254"/>
    </row>
    <row r="126" spans="1:16" ht="36" hidden="1" customHeight="1" x14ac:dyDescent="0.25">
      <c r="A126" s="30">
        <v>2276</v>
      </c>
      <c r="B126" s="42" t="s">
        <v>107</v>
      </c>
      <c r="C126" s="222">
        <f t="shared" si="102"/>
        <v>0</v>
      </c>
      <c r="D126" s="176"/>
      <c r="E126" s="44"/>
      <c r="F126" s="96">
        <f t="shared" si="155"/>
        <v>0</v>
      </c>
      <c r="G126" s="143"/>
      <c r="H126" s="31"/>
      <c r="I126" s="96">
        <f t="shared" si="156"/>
        <v>0</v>
      </c>
      <c r="J126" s="143"/>
      <c r="K126" s="31"/>
      <c r="L126" s="96">
        <f t="shared" si="157"/>
        <v>0</v>
      </c>
      <c r="M126" s="143"/>
      <c r="N126" s="31"/>
      <c r="O126" s="96">
        <f t="shared" si="158"/>
        <v>0</v>
      </c>
      <c r="P126" s="254"/>
    </row>
    <row r="127" spans="1:16" ht="24" customHeight="1" x14ac:dyDescent="0.25">
      <c r="A127" s="30">
        <v>2279</v>
      </c>
      <c r="B127" s="42" t="s">
        <v>108</v>
      </c>
      <c r="C127" s="222">
        <f t="shared" si="102"/>
        <v>100</v>
      </c>
      <c r="D127" s="176"/>
      <c r="E127" s="44"/>
      <c r="F127" s="96">
        <f t="shared" si="155"/>
        <v>0</v>
      </c>
      <c r="G127" s="143"/>
      <c r="H127" s="31"/>
      <c r="I127" s="96">
        <f t="shared" si="156"/>
        <v>0</v>
      </c>
      <c r="J127" s="143">
        <v>100</v>
      </c>
      <c r="K127" s="31"/>
      <c r="L127" s="96">
        <f t="shared" si="157"/>
        <v>100</v>
      </c>
      <c r="M127" s="143"/>
      <c r="N127" s="31"/>
      <c r="O127" s="96">
        <f t="shared" si="158"/>
        <v>0</v>
      </c>
      <c r="P127" s="254"/>
    </row>
    <row r="128" spans="1:16" ht="48" hidden="1" x14ac:dyDescent="0.25">
      <c r="A128" s="274">
        <v>2280</v>
      </c>
      <c r="B128" s="39" t="s">
        <v>299</v>
      </c>
      <c r="C128" s="221">
        <f t="shared" si="102"/>
        <v>0</v>
      </c>
      <c r="D128" s="174">
        <f t="shared" ref="D128:O128" si="159">SUM(D129)</f>
        <v>0</v>
      </c>
      <c r="E128" s="80">
        <f t="shared" si="159"/>
        <v>0</v>
      </c>
      <c r="F128" s="175">
        <f t="shared" si="159"/>
        <v>0</v>
      </c>
      <c r="G128" s="174">
        <f t="shared" si="159"/>
        <v>0</v>
      </c>
      <c r="H128" s="80">
        <f t="shared" si="159"/>
        <v>0</v>
      </c>
      <c r="I128" s="175">
        <f t="shared" si="159"/>
        <v>0</v>
      </c>
      <c r="J128" s="174">
        <f t="shared" si="159"/>
        <v>0</v>
      </c>
      <c r="K128" s="80">
        <f t="shared" si="159"/>
        <v>0</v>
      </c>
      <c r="L128" s="175">
        <f t="shared" si="159"/>
        <v>0</v>
      </c>
      <c r="M128" s="174">
        <f t="shared" si="159"/>
        <v>0</v>
      </c>
      <c r="N128" s="80">
        <f t="shared" si="159"/>
        <v>0</v>
      </c>
      <c r="O128" s="175">
        <f t="shared" si="159"/>
        <v>0</v>
      </c>
      <c r="P128" s="253"/>
    </row>
    <row r="129" spans="1:16" ht="24" hidden="1" customHeight="1" x14ac:dyDescent="0.25">
      <c r="A129" s="30">
        <v>2283</v>
      </c>
      <c r="B129" s="42" t="s">
        <v>109</v>
      </c>
      <c r="C129" s="222">
        <f t="shared" si="102"/>
        <v>0</v>
      </c>
      <c r="D129" s="176"/>
      <c r="E129" s="44"/>
      <c r="F129" s="96">
        <f>D129+E129</f>
        <v>0</v>
      </c>
      <c r="G129" s="143"/>
      <c r="H129" s="31"/>
      <c r="I129" s="96">
        <f>G129+H129</f>
        <v>0</v>
      </c>
      <c r="J129" s="143"/>
      <c r="K129" s="31"/>
      <c r="L129" s="96">
        <f>K129+J129</f>
        <v>0</v>
      </c>
      <c r="M129" s="143"/>
      <c r="N129" s="31"/>
      <c r="O129" s="96">
        <f>N129+M129</f>
        <v>0</v>
      </c>
      <c r="P129" s="254"/>
    </row>
    <row r="130" spans="1:16" ht="38.25" customHeight="1" x14ac:dyDescent="0.25">
      <c r="A130" s="34">
        <v>2300</v>
      </c>
      <c r="B130" s="74" t="s">
        <v>110</v>
      </c>
      <c r="C130" s="220">
        <f t="shared" si="102"/>
        <v>75428</v>
      </c>
      <c r="D130" s="170">
        <f>SUM(D131,D136,D140,D141,D144,D151,D159,D160,D163)</f>
        <v>69765</v>
      </c>
      <c r="E130" s="37">
        <f t="shared" ref="E130:F130" si="160">SUM(E131,E136,E140,E141,E144,E151,E159,E160,E163)</f>
        <v>0</v>
      </c>
      <c r="F130" s="171">
        <f t="shared" si="160"/>
        <v>69765</v>
      </c>
      <c r="G130" s="170">
        <f>SUM(G131,G136,G140,G141,G144,G151,G159,G160,G163)</f>
        <v>0</v>
      </c>
      <c r="H130" s="37">
        <f t="shared" ref="H130:I130" si="161">SUM(H131,H136,H140,H141,H144,H151,H159,H160,H163)</f>
        <v>0</v>
      </c>
      <c r="I130" s="171">
        <f t="shared" si="161"/>
        <v>0</v>
      </c>
      <c r="J130" s="170">
        <f>SUM(J131,J136,J140,J141,J144,J151,J159,J160,J163)</f>
        <v>5663</v>
      </c>
      <c r="K130" s="37">
        <f t="shared" ref="K130:L130" si="162">SUM(K131,K136,K140,K141,K144,K151,K159,K160,K163)</f>
        <v>0</v>
      </c>
      <c r="L130" s="171">
        <f t="shared" si="162"/>
        <v>5663</v>
      </c>
      <c r="M130" s="170">
        <f>SUM(M131,M136,M140,M141,M144,M151,M159,M160,M163)</f>
        <v>0</v>
      </c>
      <c r="N130" s="37">
        <f t="shared" ref="N130:O130" si="163">SUM(N131,N136,N140,N141,N144,N151,N159,N160,N163)</f>
        <v>0</v>
      </c>
      <c r="O130" s="171">
        <f t="shared" si="163"/>
        <v>0</v>
      </c>
      <c r="P130" s="256"/>
    </row>
    <row r="131" spans="1:16" ht="24" x14ac:dyDescent="0.25">
      <c r="A131" s="274">
        <v>2310</v>
      </c>
      <c r="B131" s="39" t="s">
        <v>111</v>
      </c>
      <c r="C131" s="221">
        <f t="shared" si="102"/>
        <v>15656</v>
      </c>
      <c r="D131" s="174">
        <f t="shared" ref="D131:O131" si="164">SUM(D132:D135)</f>
        <v>15156</v>
      </c>
      <c r="E131" s="80">
        <f t="shared" si="164"/>
        <v>0</v>
      </c>
      <c r="F131" s="175">
        <f t="shared" si="164"/>
        <v>15156</v>
      </c>
      <c r="G131" s="174">
        <f t="shared" si="164"/>
        <v>0</v>
      </c>
      <c r="H131" s="80">
        <f t="shared" si="164"/>
        <v>0</v>
      </c>
      <c r="I131" s="175">
        <f t="shared" si="164"/>
        <v>0</v>
      </c>
      <c r="J131" s="174">
        <f t="shared" si="164"/>
        <v>500</v>
      </c>
      <c r="K131" s="80">
        <f t="shared" si="164"/>
        <v>0</v>
      </c>
      <c r="L131" s="175">
        <f t="shared" si="164"/>
        <v>500</v>
      </c>
      <c r="M131" s="174">
        <f t="shared" si="164"/>
        <v>0</v>
      </c>
      <c r="N131" s="80">
        <f t="shared" si="164"/>
        <v>0</v>
      </c>
      <c r="O131" s="175">
        <f t="shared" si="164"/>
        <v>0</v>
      </c>
      <c r="P131" s="253"/>
    </row>
    <row r="132" spans="1:16" ht="12" customHeight="1" x14ac:dyDescent="0.25">
      <c r="A132" s="30">
        <v>2311</v>
      </c>
      <c r="B132" s="42" t="s">
        <v>112</v>
      </c>
      <c r="C132" s="222">
        <f t="shared" si="102"/>
        <v>11709</v>
      </c>
      <c r="D132" s="176">
        <v>11209</v>
      </c>
      <c r="E132" s="44"/>
      <c r="F132" s="96">
        <f t="shared" ref="F132:F135" si="165">D132+E132</f>
        <v>11209</v>
      </c>
      <c r="G132" s="143"/>
      <c r="H132" s="31"/>
      <c r="I132" s="96">
        <f t="shared" ref="I132:I135" si="166">G132+H132</f>
        <v>0</v>
      </c>
      <c r="J132" s="143">
        <v>500</v>
      </c>
      <c r="K132" s="31"/>
      <c r="L132" s="96">
        <f t="shared" ref="L132:L135" si="167">K132+J132</f>
        <v>500</v>
      </c>
      <c r="M132" s="143"/>
      <c r="N132" s="31"/>
      <c r="O132" s="96">
        <f t="shared" ref="O132:O135" si="168">N132+M132</f>
        <v>0</v>
      </c>
      <c r="P132" s="254"/>
    </row>
    <row r="133" spans="1:16" ht="12" customHeight="1" x14ac:dyDescent="0.25">
      <c r="A133" s="30">
        <v>2312</v>
      </c>
      <c r="B133" s="42" t="s">
        <v>113</v>
      </c>
      <c r="C133" s="222">
        <f t="shared" si="102"/>
        <v>1915</v>
      </c>
      <c r="D133" s="176">
        <v>1915</v>
      </c>
      <c r="E133" s="44"/>
      <c r="F133" s="96">
        <f t="shared" si="165"/>
        <v>1915</v>
      </c>
      <c r="G133" s="143"/>
      <c r="H133" s="31"/>
      <c r="I133" s="96">
        <f t="shared" si="166"/>
        <v>0</v>
      </c>
      <c r="J133" s="143"/>
      <c r="K133" s="31"/>
      <c r="L133" s="96">
        <f t="shared" si="167"/>
        <v>0</v>
      </c>
      <c r="M133" s="143"/>
      <c r="N133" s="31"/>
      <c r="O133" s="96">
        <f t="shared" si="168"/>
        <v>0</v>
      </c>
      <c r="P133" s="254"/>
    </row>
    <row r="134" spans="1:16" ht="12" customHeight="1" x14ac:dyDescent="0.25">
      <c r="A134" s="30">
        <v>2313</v>
      </c>
      <c r="B134" s="42" t="s">
        <v>114</v>
      </c>
      <c r="C134" s="222">
        <f t="shared" si="102"/>
        <v>1682</v>
      </c>
      <c r="D134" s="176">
        <v>1682</v>
      </c>
      <c r="E134" s="44"/>
      <c r="F134" s="96">
        <f t="shared" si="165"/>
        <v>1682</v>
      </c>
      <c r="G134" s="143"/>
      <c r="H134" s="31"/>
      <c r="I134" s="96">
        <f t="shared" si="166"/>
        <v>0</v>
      </c>
      <c r="J134" s="143"/>
      <c r="K134" s="31"/>
      <c r="L134" s="96">
        <f t="shared" si="167"/>
        <v>0</v>
      </c>
      <c r="M134" s="143"/>
      <c r="N134" s="31"/>
      <c r="O134" s="96">
        <f t="shared" si="168"/>
        <v>0</v>
      </c>
      <c r="P134" s="254"/>
    </row>
    <row r="135" spans="1:16" ht="36" customHeight="1" x14ac:dyDescent="0.25">
      <c r="A135" s="30">
        <v>2314</v>
      </c>
      <c r="B135" s="42" t="s">
        <v>273</v>
      </c>
      <c r="C135" s="222">
        <f t="shared" si="102"/>
        <v>350</v>
      </c>
      <c r="D135" s="176">
        <v>350</v>
      </c>
      <c r="E135" s="44"/>
      <c r="F135" s="96">
        <f t="shared" si="165"/>
        <v>350</v>
      </c>
      <c r="G135" s="143"/>
      <c r="H135" s="31"/>
      <c r="I135" s="96">
        <f t="shared" si="166"/>
        <v>0</v>
      </c>
      <c r="J135" s="143"/>
      <c r="K135" s="31"/>
      <c r="L135" s="96">
        <f t="shared" si="167"/>
        <v>0</v>
      </c>
      <c r="M135" s="143"/>
      <c r="N135" s="31"/>
      <c r="O135" s="96">
        <f t="shared" si="168"/>
        <v>0</v>
      </c>
      <c r="P135" s="254"/>
    </row>
    <row r="136" spans="1:16" x14ac:dyDescent="0.25">
      <c r="A136" s="77">
        <v>2320</v>
      </c>
      <c r="B136" s="42" t="s">
        <v>115</v>
      </c>
      <c r="C136" s="222">
        <f t="shared" si="102"/>
        <v>37204</v>
      </c>
      <c r="D136" s="172">
        <f>SUM(D137:D139)</f>
        <v>32041</v>
      </c>
      <c r="E136" s="78">
        <f t="shared" ref="E136:F136" si="169">SUM(E137:E139)</f>
        <v>0</v>
      </c>
      <c r="F136" s="96">
        <f t="shared" si="169"/>
        <v>32041</v>
      </c>
      <c r="G136" s="172">
        <f>SUM(G137:G139)</f>
        <v>0</v>
      </c>
      <c r="H136" s="78">
        <f t="shared" ref="H136:I136" si="170">SUM(H137:H139)</f>
        <v>0</v>
      </c>
      <c r="I136" s="96">
        <f t="shared" si="170"/>
        <v>0</v>
      </c>
      <c r="J136" s="172">
        <f>SUM(J137:J139)</f>
        <v>5163</v>
      </c>
      <c r="K136" s="78">
        <f t="shared" ref="K136:L136" si="171">SUM(K137:K139)</f>
        <v>0</v>
      </c>
      <c r="L136" s="96">
        <f t="shared" si="171"/>
        <v>5163</v>
      </c>
      <c r="M136" s="172">
        <f>SUM(M137:M139)</f>
        <v>0</v>
      </c>
      <c r="N136" s="78">
        <f t="shared" ref="N136:O136" si="172">SUM(N137:N139)</f>
        <v>0</v>
      </c>
      <c r="O136" s="96">
        <f t="shared" si="172"/>
        <v>0</v>
      </c>
      <c r="P136" s="254"/>
    </row>
    <row r="137" spans="1:16" ht="12" customHeight="1" x14ac:dyDescent="0.25">
      <c r="A137" s="30">
        <v>2321</v>
      </c>
      <c r="B137" s="42" t="s">
        <v>116</v>
      </c>
      <c r="C137" s="222">
        <f t="shared" si="102"/>
        <v>8582</v>
      </c>
      <c r="D137" s="176">
        <v>5023</v>
      </c>
      <c r="E137" s="44"/>
      <c r="F137" s="96">
        <f t="shared" ref="F137:F140" si="173">D137+E137</f>
        <v>5023</v>
      </c>
      <c r="G137" s="143"/>
      <c r="H137" s="31"/>
      <c r="I137" s="96">
        <f t="shared" ref="I137:I140" si="174">G137+H137</f>
        <v>0</v>
      </c>
      <c r="J137" s="143">
        <v>3559</v>
      </c>
      <c r="K137" s="31"/>
      <c r="L137" s="96">
        <f t="shared" ref="L137:L140" si="175">K137+J137</f>
        <v>3559</v>
      </c>
      <c r="M137" s="143"/>
      <c r="N137" s="31"/>
      <c r="O137" s="96">
        <f t="shared" ref="O137:O140" si="176">N137+M137</f>
        <v>0</v>
      </c>
      <c r="P137" s="254"/>
    </row>
    <row r="138" spans="1:16" ht="14.25" customHeight="1" x14ac:dyDescent="0.25">
      <c r="A138" s="30">
        <v>2322</v>
      </c>
      <c r="B138" s="42" t="s">
        <v>117</v>
      </c>
      <c r="C138" s="222">
        <f t="shared" si="102"/>
        <v>28622</v>
      </c>
      <c r="D138" s="176">
        <v>27018</v>
      </c>
      <c r="E138" s="44"/>
      <c r="F138" s="96">
        <f t="shared" si="173"/>
        <v>27018</v>
      </c>
      <c r="G138" s="143"/>
      <c r="H138" s="31"/>
      <c r="I138" s="96">
        <f t="shared" si="174"/>
        <v>0</v>
      </c>
      <c r="J138" s="143">
        <v>1604</v>
      </c>
      <c r="K138" s="31"/>
      <c r="L138" s="96">
        <f t="shared" si="175"/>
        <v>1604</v>
      </c>
      <c r="M138" s="143"/>
      <c r="N138" s="31"/>
      <c r="O138" s="96">
        <f t="shared" si="176"/>
        <v>0</v>
      </c>
      <c r="P138" s="254"/>
    </row>
    <row r="139" spans="1:16" ht="10.5" hidden="1" customHeight="1" x14ac:dyDescent="0.25">
      <c r="A139" s="30">
        <v>2329</v>
      </c>
      <c r="B139" s="42" t="s">
        <v>118</v>
      </c>
      <c r="C139" s="222">
        <f t="shared" si="102"/>
        <v>0</v>
      </c>
      <c r="D139" s="176"/>
      <c r="E139" s="44"/>
      <c r="F139" s="96">
        <f t="shared" si="173"/>
        <v>0</v>
      </c>
      <c r="G139" s="143"/>
      <c r="H139" s="31"/>
      <c r="I139" s="96">
        <f t="shared" si="174"/>
        <v>0</v>
      </c>
      <c r="J139" s="143"/>
      <c r="K139" s="31"/>
      <c r="L139" s="96">
        <f t="shared" si="175"/>
        <v>0</v>
      </c>
      <c r="M139" s="143"/>
      <c r="N139" s="31"/>
      <c r="O139" s="96">
        <f t="shared" si="176"/>
        <v>0</v>
      </c>
      <c r="P139" s="254"/>
    </row>
    <row r="140" spans="1:16" ht="12" hidden="1" customHeight="1" x14ac:dyDescent="0.25">
      <c r="A140" s="77">
        <v>2330</v>
      </c>
      <c r="B140" s="42" t="s">
        <v>119</v>
      </c>
      <c r="C140" s="222">
        <f t="shared" si="102"/>
        <v>0</v>
      </c>
      <c r="D140" s="176"/>
      <c r="E140" s="44"/>
      <c r="F140" s="96">
        <f t="shared" si="173"/>
        <v>0</v>
      </c>
      <c r="G140" s="143"/>
      <c r="H140" s="31"/>
      <c r="I140" s="96">
        <f t="shared" si="174"/>
        <v>0</v>
      </c>
      <c r="J140" s="143"/>
      <c r="K140" s="31"/>
      <c r="L140" s="96">
        <f t="shared" si="175"/>
        <v>0</v>
      </c>
      <c r="M140" s="143"/>
      <c r="N140" s="31"/>
      <c r="O140" s="96">
        <f t="shared" si="176"/>
        <v>0</v>
      </c>
      <c r="P140" s="254"/>
    </row>
    <row r="141" spans="1:16" ht="48" x14ac:dyDescent="0.25">
      <c r="A141" s="77">
        <v>2340</v>
      </c>
      <c r="B141" s="42" t="s">
        <v>281</v>
      </c>
      <c r="C141" s="222">
        <f t="shared" si="102"/>
        <v>500</v>
      </c>
      <c r="D141" s="172">
        <f>SUM(D142:D143)</f>
        <v>500</v>
      </c>
      <c r="E141" s="78">
        <f t="shared" ref="E141:F141" si="177">SUM(E142:E143)</f>
        <v>0</v>
      </c>
      <c r="F141" s="96">
        <f t="shared" si="177"/>
        <v>500</v>
      </c>
      <c r="G141" s="172">
        <f>SUM(G142:G143)</f>
        <v>0</v>
      </c>
      <c r="H141" s="78">
        <f t="shared" ref="H141:I141" si="178">SUM(H142:H143)</f>
        <v>0</v>
      </c>
      <c r="I141" s="96">
        <f t="shared" si="178"/>
        <v>0</v>
      </c>
      <c r="J141" s="172">
        <f>SUM(J142:J143)</f>
        <v>0</v>
      </c>
      <c r="K141" s="78">
        <f t="shared" ref="K141:L141" si="179">SUM(K142:K143)</f>
        <v>0</v>
      </c>
      <c r="L141" s="96">
        <f t="shared" si="179"/>
        <v>0</v>
      </c>
      <c r="M141" s="172">
        <f>SUM(M142:M143)</f>
        <v>0</v>
      </c>
      <c r="N141" s="78">
        <f t="shared" ref="N141:O141" si="180">SUM(N142:N143)</f>
        <v>0</v>
      </c>
      <c r="O141" s="96">
        <f t="shared" si="180"/>
        <v>0</v>
      </c>
      <c r="P141" s="254"/>
    </row>
    <row r="142" spans="1:16" ht="12" customHeight="1" x14ac:dyDescent="0.25">
      <c r="A142" s="30">
        <v>2341</v>
      </c>
      <c r="B142" s="42" t="s">
        <v>120</v>
      </c>
      <c r="C142" s="222">
        <f t="shared" si="102"/>
        <v>500</v>
      </c>
      <c r="D142" s="176">
        <v>500</v>
      </c>
      <c r="E142" s="44"/>
      <c r="F142" s="96">
        <f t="shared" ref="F142:F143" si="181">D142+E142</f>
        <v>500</v>
      </c>
      <c r="G142" s="143"/>
      <c r="H142" s="31"/>
      <c r="I142" s="96">
        <f t="shared" ref="I142:I143" si="182">G142+H142</f>
        <v>0</v>
      </c>
      <c r="J142" s="143"/>
      <c r="K142" s="31"/>
      <c r="L142" s="96">
        <f t="shared" ref="L142:L143" si="183">K142+J142</f>
        <v>0</v>
      </c>
      <c r="M142" s="143"/>
      <c r="N142" s="31"/>
      <c r="O142" s="96">
        <f t="shared" ref="O142:O143" si="184">N142+M142</f>
        <v>0</v>
      </c>
      <c r="P142" s="254"/>
    </row>
    <row r="143" spans="1:16" ht="24" hidden="1" customHeight="1" x14ac:dyDescent="0.25">
      <c r="A143" s="30">
        <v>2344</v>
      </c>
      <c r="B143" s="42" t="s">
        <v>121</v>
      </c>
      <c r="C143" s="222">
        <f t="shared" si="102"/>
        <v>0</v>
      </c>
      <c r="D143" s="176"/>
      <c r="E143" s="44"/>
      <c r="F143" s="96">
        <f t="shared" si="181"/>
        <v>0</v>
      </c>
      <c r="G143" s="143"/>
      <c r="H143" s="31"/>
      <c r="I143" s="96">
        <f t="shared" si="182"/>
        <v>0</v>
      </c>
      <c r="J143" s="143"/>
      <c r="K143" s="31"/>
      <c r="L143" s="96">
        <f t="shared" si="183"/>
        <v>0</v>
      </c>
      <c r="M143" s="143"/>
      <c r="N143" s="31"/>
      <c r="O143" s="96">
        <f t="shared" si="184"/>
        <v>0</v>
      </c>
      <c r="P143" s="254"/>
    </row>
    <row r="144" spans="1:16" ht="24" x14ac:dyDescent="0.25">
      <c r="A144" s="75">
        <v>2350</v>
      </c>
      <c r="B144" s="59" t="s">
        <v>122</v>
      </c>
      <c r="C144" s="228">
        <f t="shared" si="102"/>
        <v>8042</v>
      </c>
      <c r="D144" s="87">
        <f>SUM(D145:D150)</f>
        <v>8042</v>
      </c>
      <c r="E144" s="76">
        <f t="shared" ref="E144:F144" si="185">SUM(E145:E150)</f>
        <v>0</v>
      </c>
      <c r="F144" s="160">
        <f t="shared" si="185"/>
        <v>8042</v>
      </c>
      <c r="G144" s="87">
        <f>SUM(G145:G150)</f>
        <v>0</v>
      </c>
      <c r="H144" s="76">
        <f t="shared" ref="H144:I144" si="186">SUM(H145:H150)</f>
        <v>0</v>
      </c>
      <c r="I144" s="160">
        <f t="shared" si="186"/>
        <v>0</v>
      </c>
      <c r="J144" s="87">
        <f>SUM(J145:J150)</f>
        <v>0</v>
      </c>
      <c r="K144" s="76">
        <f t="shared" ref="K144:L144" si="187">SUM(K145:K150)</f>
        <v>0</v>
      </c>
      <c r="L144" s="160">
        <f t="shared" si="187"/>
        <v>0</v>
      </c>
      <c r="M144" s="87">
        <f>SUM(M145:M150)</f>
        <v>0</v>
      </c>
      <c r="N144" s="76">
        <f t="shared" ref="N144:O144" si="188">SUM(N145:N150)</f>
        <v>0</v>
      </c>
      <c r="O144" s="160">
        <f t="shared" si="188"/>
        <v>0</v>
      </c>
      <c r="P144" s="259"/>
    </row>
    <row r="145" spans="1:16" ht="12" customHeight="1" x14ac:dyDescent="0.25">
      <c r="A145" s="27">
        <v>2351</v>
      </c>
      <c r="B145" s="39" t="s">
        <v>123</v>
      </c>
      <c r="C145" s="221">
        <f t="shared" si="102"/>
        <v>815</v>
      </c>
      <c r="D145" s="177">
        <v>815</v>
      </c>
      <c r="E145" s="41"/>
      <c r="F145" s="175">
        <f t="shared" ref="F145:F150" si="189">D145+E145</f>
        <v>815</v>
      </c>
      <c r="G145" s="142"/>
      <c r="H145" s="28"/>
      <c r="I145" s="175">
        <f t="shared" ref="I145:I150" si="190">G145+H145</f>
        <v>0</v>
      </c>
      <c r="J145" s="142"/>
      <c r="K145" s="28"/>
      <c r="L145" s="175">
        <f t="shared" ref="L145:L150" si="191">K145+J145</f>
        <v>0</v>
      </c>
      <c r="M145" s="142"/>
      <c r="N145" s="28"/>
      <c r="O145" s="175">
        <f t="shared" ref="O145:O150" si="192">N145+M145</f>
        <v>0</v>
      </c>
      <c r="P145" s="253"/>
    </row>
    <row r="146" spans="1:16" ht="12" customHeight="1" x14ac:dyDescent="0.25">
      <c r="A146" s="30">
        <v>2352</v>
      </c>
      <c r="B146" s="42" t="s">
        <v>124</v>
      </c>
      <c r="C146" s="222">
        <f t="shared" si="102"/>
        <v>3459</v>
      </c>
      <c r="D146" s="176">
        <v>3459</v>
      </c>
      <c r="E146" s="44"/>
      <c r="F146" s="96">
        <f t="shared" si="189"/>
        <v>3459</v>
      </c>
      <c r="G146" s="143"/>
      <c r="H146" s="31"/>
      <c r="I146" s="96">
        <f t="shared" si="190"/>
        <v>0</v>
      </c>
      <c r="J146" s="143"/>
      <c r="K146" s="31"/>
      <c r="L146" s="96">
        <f t="shared" si="191"/>
        <v>0</v>
      </c>
      <c r="M146" s="143"/>
      <c r="N146" s="31"/>
      <c r="O146" s="96">
        <f t="shared" si="192"/>
        <v>0</v>
      </c>
      <c r="P146" s="254"/>
    </row>
    <row r="147" spans="1:16" ht="24" customHeight="1" x14ac:dyDescent="0.25">
      <c r="A147" s="30">
        <v>2353</v>
      </c>
      <c r="B147" s="42" t="s">
        <v>125</v>
      </c>
      <c r="C147" s="222">
        <f t="shared" si="102"/>
        <v>102</v>
      </c>
      <c r="D147" s="176">
        <v>102</v>
      </c>
      <c r="E147" s="44"/>
      <c r="F147" s="96">
        <f t="shared" si="189"/>
        <v>102</v>
      </c>
      <c r="G147" s="143"/>
      <c r="H147" s="31"/>
      <c r="I147" s="96">
        <f t="shared" si="190"/>
        <v>0</v>
      </c>
      <c r="J147" s="143"/>
      <c r="K147" s="31"/>
      <c r="L147" s="96">
        <f t="shared" si="191"/>
        <v>0</v>
      </c>
      <c r="M147" s="143"/>
      <c r="N147" s="31"/>
      <c r="O147" s="96">
        <f t="shared" si="192"/>
        <v>0</v>
      </c>
      <c r="P147" s="254"/>
    </row>
    <row r="148" spans="1:16" ht="24" customHeight="1" x14ac:dyDescent="0.25">
      <c r="A148" s="30">
        <v>2354</v>
      </c>
      <c r="B148" s="42" t="s">
        <v>126</v>
      </c>
      <c r="C148" s="222">
        <f t="shared" ref="C148:C211" si="193">F148+I148+L148+O148</f>
        <v>3666</v>
      </c>
      <c r="D148" s="176">
        <v>3666</v>
      </c>
      <c r="E148" s="44"/>
      <c r="F148" s="96">
        <f t="shared" si="189"/>
        <v>3666</v>
      </c>
      <c r="G148" s="143"/>
      <c r="H148" s="31"/>
      <c r="I148" s="96">
        <f t="shared" si="190"/>
        <v>0</v>
      </c>
      <c r="J148" s="143"/>
      <c r="K148" s="31"/>
      <c r="L148" s="96">
        <f t="shared" si="191"/>
        <v>0</v>
      </c>
      <c r="M148" s="143"/>
      <c r="N148" s="31"/>
      <c r="O148" s="96">
        <f t="shared" si="192"/>
        <v>0</v>
      </c>
      <c r="P148" s="254"/>
    </row>
    <row r="149" spans="1:16" ht="24" hidden="1" customHeight="1" x14ac:dyDescent="0.25">
      <c r="A149" s="30">
        <v>2355</v>
      </c>
      <c r="B149" s="42" t="s">
        <v>127</v>
      </c>
      <c r="C149" s="222">
        <f t="shared" si="193"/>
        <v>0</v>
      </c>
      <c r="D149" s="176"/>
      <c r="E149" s="44"/>
      <c r="F149" s="96">
        <f t="shared" si="189"/>
        <v>0</v>
      </c>
      <c r="G149" s="143"/>
      <c r="H149" s="31"/>
      <c r="I149" s="96">
        <f t="shared" si="190"/>
        <v>0</v>
      </c>
      <c r="J149" s="143"/>
      <c r="K149" s="31"/>
      <c r="L149" s="96">
        <f t="shared" si="191"/>
        <v>0</v>
      </c>
      <c r="M149" s="143"/>
      <c r="N149" s="31"/>
      <c r="O149" s="96">
        <f t="shared" si="192"/>
        <v>0</v>
      </c>
      <c r="P149" s="254"/>
    </row>
    <row r="150" spans="1:16" ht="24" hidden="1" customHeight="1" x14ac:dyDescent="0.25">
      <c r="A150" s="30">
        <v>2359</v>
      </c>
      <c r="B150" s="42" t="s">
        <v>128</v>
      </c>
      <c r="C150" s="222">
        <f t="shared" si="193"/>
        <v>0</v>
      </c>
      <c r="D150" s="176"/>
      <c r="E150" s="44"/>
      <c r="F150" s="96">
        <f t="shared" si="189"/>
        <v>0</v>
      </c>
      <c r="G150" s="143"/>
      <c r="H150" s="31"/>
      <c r="I150" s="96">
        <f t="shared" si="190"/>
        <v>0</v>
      </c>
      <c r="J150" s="143"/>
      <c r="K150" s="31"/>
      <c r="L150" s="96">
        <f t="shared" si="191"/>
        <v>0</v>
      </c>
      <c r="M150" s="143"/>
      <c r="N150" s="31"/>
      <c r="O150" s="96">
        <f t="shared" si="192"/>
        <v>0</v>
      </c>
      <c r="P150" s="254"/>
    </row>
    <row r="151" spans="1:16" ht="24.75" customHeight="1" x14ac:dyDescent="0.25">
      <c r="A151" s="77">
        <v>2360</v>
      </c>
      <c r="B151" s="42" t="s">
        <v>129</v>
      </c>
      <c r="C151" s="222">
        <f t="shared" si="193"/>
        <v>13466</v>
      </c>
      <c r="D151" s="172">
        <f>SUM(D152:D158)</f>
        <v>13466</v>
      </c>
      <c r="E151" s="78">
        <f t="shared" ref="E151:F151" si="194">SUM(E152:E158)</f>
        <v>0</v>
      </c>
      <c r="F151" s="96">
        <f t="shared" si="194"/>
        <v>13466</v>
      </c>
      <c r="G151" s="172">
        <f>SUM(G152:G158)</f>
        <v>0</v>
      </c>
      <c r="H151" s="78">
        <f t="shared" ref="H151:I151" si="195">SUM(H152:H158)</f>
        <v>0</v>
      </c>
      <c r="I151" s="96">
        <f t="shared" si="195"/>
        <v>0</v>
      </c>
      <c r="J151" s="172">
        <f>SUM(J152:J158)</f>
        <v>0</v>
      </c>
      <c r="K151" s="78">
        <f t="shared" ref="K151:L151" si="196">SUM(K152:K158)</f>
        <v>0</v>
      </c>
      <c r="L151" s="96">
        <f t="shared" si="196"/>
        <v>0</v>
      </c>
      <c r="M151" s="172">
        <f>SUM(M152:M158)</f>
        <v>0</v>
      </c>
      <c r="N151" s="78">
        <f t="shared" ref="N151:O151" si="197">SUM(N152:N158)</f>
        <v>0</v>
      </c>
      <c r="O151" s="96">
        <f t="shared" si="197"/>
        <v>0</v>
      </c>
      <c r="P151" s="254"/>
    </row>
    <row r="152" spans="1:16" ht="12" customHeight="1" x14ac:dyDescent="0.25">
      <c r="A152" s="29">
        <v>2361</v>
      </c>
      <c r="B152" s="42" t="s">
        <v>130</v>
      </c>
      <c r="C152" s="222">
        <f t="shared" si="193"/>
        <v>160</v>
      </c>
      <c r="D152" s="176">
        <v>160</v>
      </c>
      <c r="E152" s="44"/>
      <c r="F152" s="96">
        <f t="shared" ref="F152:F159" si="198">D152+E152</f>
        <v>160</v>
      </c>
      <c r="G152" s="143"/>
      <c r="H152" s="31"/>
      <c r="I152" s="96">
        <f t="shared" ref="I152:I159" si="199">G152+H152</f>
        <v>0</v>
      </c>
      <c r="J152" s="143"/>
      <c r="K152" s="31"/>
      <c r="L152" s="96">
        <f t="shared" ref="L152:L159" si="200">K152+J152</f>
        <v>0</v>
      </c>
      <c r="M152" s="143"/>
      <c r="N152" s="31"/>
      <c r="O152" s="96">
        <f t="shared" ref="O152:O159" si="201">N152+M152</f>
        <v>0</v>
      </c>
      <c r="P152" s="254"/>
    </row>
    <row r="153" spans="1:16" ht="24" hidden="1" customHeight="1" x14ac:dyDescent="0.25">
      <c r="A153" s="29">
        <v>2362</v>
      </c>
      <c r="B153" s="42" t="s">
        <v>131</v>
      </c>
      <c r="C153" s="222">
        <f t="shared" si="193"/>
        <v>0</v>
      </c>
      <c r="D153" s="176"/>
      <c r="E153" s="44"/>
      <c r="F153" s="96">
        <f t="shared" si="198"/>
        <v>0</v>
      </c>
      <c r="G153" s="143"/>
      <c r="H153" s="31"/>
      <c r="I153" s="96">
        <f t="shared" si="199"/>
        <v>0</v>
      </c>
      <c r="J153" s="143"/>
      <c r="K153" s="31"/>
      <c r="L153" s="96">
        <f t="shared" si="200"/>
        <v>0</v>
      </c>
      <c r="M153" s="143"/>
      <c r="N153" s="31"/>
      <c r="O153" s="96">
        <f t="shared" si="201"/>
        <v>0</v>
      </c>
      <c r="P153" s="254"/>
    </row>
    <row r="154" spans="1:16" ht="12" hidden="1" customHeight="1" x14ac:dyDescent="0.25">
      <c r="A154" s="29">
        <v>2363</v>
      </c>
      <c r="B154" s="42" t="s">
        <v>132</v>
      </c>
      <c r="C154" s="222">
        <f t="shared" si="193"/>
        <v>0</v>
      </c>
      <c r="D154" s="176"/>
      <c r="E154" s="44"/>
      <c r="F154" s="96">
        <f t="shared" si="198"/>
        <v>0</v>
      </c>
      <c r="G154" s="143"/>
      <c r="H154" s="31"/>
      <c r="I154" s="96">
        <f t="shared" si="199"/>
        <v>0</v>
      </c>
      <c r="J154" s="143"/>
      <c r="K154" s="31"/>
      <c r="L154" s="96">
        <f t="shared" si="200"/>
        <v>0</v>
      </c>
      <c r="M154" s="143"/>
      <c r="N154" s="31"/>
      <c r="O154" s="96">
        <f t="shared" si="201"/>
        <v>0</v>
      </c>
      <c r="P154" s="254"/>
    </row>
    <row r="155" spans="1:16" ht="12" customHeight="1" x14ac:dyDescent="0.25">
      <c r="A155" s="29">
        <v>2364</v>
      </c>
      <c r="B155" s="42" t="s">
        <v>133</v>
      </c>
      <c r="C155" s="222">
        <f t="shared" si="193"/>
        <v>13061</v>
      </c>
      <c r="D155" s="176">
        <v>13061</v>
      </c>
      <c r="E155" s="44"/>
      <c r="F155" s="96">
        <f t="shared" si="198"/>
        <v>13061</v>
      </c>
      <c r="G155" s="143"/>
      <c r="H155" s="31"/>
      <c r="I155" s="96">
        <f t="shared" si="199"/>
        <v>0</v>
      </c>
      <c r="J155" s="143"/>
      <c r="K155" s="31"/>
      <c r="L155" s="96">
        <f t="shared" si="200"/>
        <v>0</v>
      </c>
      <c r="M155" s="143"/>
      <c r="N155" s="31"/>
      <c r="O155" s="96">
        <f t="shared" si="201"/>
        <v>0</v>
      </c>
      <c r="P155" s="254"/>
    </row>
    <row r="156" spans="1:16" ht="12.75" hidden="1" customHeight="1" x14ac:dyDescent="0.25">
      <c r="A156" s="29">
        <v>2365</v>
      </c>
      <c r="B156" s="42" t="s">
        <v>63</v>
      </c>
      <c r="C156" s="222">
        <f t="shared" si="193"/>
        <v>0</v>
      </c>
      <c r="D156" s="176"/>
      <c r="E156" s="44"/>
      <c r="F156" s="96">
        <f t="shared" si="198"/>
        <v>0</v>
      </c>
      <c r="G156" s="143"/>
      <c r="H156" s="31"/>
      <c r="I156" s="96">
        <f t="shared" si="199"/>
        <v>0</v>
      </c>
      <c r="J156" s="143"/>
      <c r="K156" s="31"/>
      <c r="L156" s="96">
        <f t="shared" si="200"/>
        <v>0</v>
      </c>
      <c r="M156" s="143"/>
      <c r="N156" s="31"/>
      <c r="O156" s="96">
        <f t="shared" si="201"/>
        <v>0</v>
      </c>
      <c r="P156" s="254"/>
    </row>
    <row r="157" spans="1:16" ht="36" hidden="1" customHeight="1" x14ac:dyDescent="0.25">
      <c r="A157" s="29">
        <v>2366</v>
      </c>
      <c r="B157" s="42" t="s">
        <v>134</v>
      </c>
      <c r="C157" s="222">
        <f t="shared" si="193"/>
        <v>0</v>
      </c>
      <c r="D157" s="176"/>
      <c r="E157" s="44"/>
      <c r="F157" s="96">
        <f t="shared" si="198"/>
        <v>0</v>
      </c>
      <c r="G157" s="143"/>
      <c r="H157" s="31"/>
      <c r="I157" s="96">
        <f t="shared" si="199"/>
        <v>0</v>
      </c>
      <c r="J157" s="143"/>
      <c r="K157" s="31"/>
      <c r="L157" s="96">
        <f t="shared" si="200"/>
        <v>0</v>
      </c>
      <c r="M157" s="143"/>
      <c r="N157" s="31"/>
      <c r="O157" s="96">
        <f t="shared" si="201"/>
        <v>0</v>
      </c>
      <c r="P157" s="254"/>
    </row>
    <row r="158" spans="1:16" ht="48" customHeight="1" x14ac:dyDescent="0.25">
      <c r="A158" s="29">
        <v>2369</v>
      </c>
      <c r="B158" s="42" t="s">
        <v>135</v>
      </c>
      <c r="C158" s="222">
        <f t="shared" si="193"/>
        <v>245</v>
      </c>
      <c r="D158" s="176">
        <v>245</v>
      </c>
      <c r="E158" s="44"/>
      <c r="F158" s="96">
        <f t="shared" si="198"/>
        <v>245</v>
      </c>
      <c r="G158" s="143"/>
      <c r="H158" s="31"/>
      <c r="I158" s="96">
        <f t="shared" si="199"/>
        <v>0</v>
      </c>
      <c r="J158" s="143"/>
      <c r="K158" s="31"/>
      <c r="L158" s="96">
        <f t="shared" si="200"/>
        <v>0</v>
      </c>
      <c r="M158" s="143"/>
      <c r="N158" s="31"/>
      <c r="O158" s="96">
        <f t="shared" si="201"/>
        <v>0</v>
      </c>
      <c r="P158" s="254"/>
    </row>
    <row r="159" spans="1:16" ht="12" hidden="1" customHeight="1" x14ac:dyDescent="0.25">
      <c r="A159" s="75">
        <v>2370</v>
      </c>
      <c r="B159" s="59" t="s">
        <v>136</v>
      </c>
      <c r="C159" s="228">
        <f t="shared" si="193"/>
        <v>0</v>
      </c>
      <c r="D159" s="178"/>
      <c r="E159" s="79"/>
      <c r="F159" s="160">
        <f t="shared" si="198"/>
        <v>0</v>
      </c>
      <c r="G159" s="173"/>
      <c r="H159" s="132"/>
      <c r="I159" s="160">
        <f t="shared" si="199"/>
        <v>0</v>
      </c>
      <c r="J159" s="173"/>
      <c r="K159" s="132"/>
      <c r="L159" s="160">
        <f t="shared" si="200"/>
        <v>0</v>
      </c>
      <c r="M159" s="173"/>
      <c r="N159" s="132"/>
      <c r="O159" s="160">
        <f t="shared" si="201"/>
        <v>0</v>
      </c>
      <c r="P159" s="259"/>
    </row>
    <row r="160" spans="1:16" x14ac:dyDescent="0.25">
      <c r="A160" s="75">
        <v>2380</v>
      </c>
      <c r="B160" s="59" t="s">
        <v>137</v>
      </c>
      <c r="C160" s="228">
        <f t="shared" si="193"/>
        <v>560</v>
      </c>
      <c r="D160" s="87">
        <f>SUM(D161:D162)</f>
        <v>560</v>
      </c>
      <c r="E160" s="76">
        <f t="shared" ref="E160:F160" si="202">SUM(E161:E162)</f>
        <v>0</v>
      </c>
      <c r="F160" s="160">
        <f t="shared" si="202"/>
        <v>560</v>
      </c>
      <c r="G160" s="87">
        <f>SUM(G161:G162)</f>
        <v>0</v>
      </c>
      <c r="H160" s="76">
        <f t="shared" ref="H160:I160" si="203">SUM(H161:H162)</f>
        <v>0</v>
      </c>
      <c r="I160" s="160">
        <f t="shared" si="203"/>
        <v>0</v>
      </c>
      <c r="J160" s="87">
        <f>SUM(J161:J162)</f>
        <v>0</v>
      </c>
      <c r="K160" s="76">
        <f t="shared" ref="K160:L160" si="204">SUM(K161:K162)</f>
        <v>0</v>
      </c>
      <c r="L160" s="160">
        <f t="shared" si="204"/>
        <v>0</v>
      </c>
      <c r="M160" s="87">
        <f>SUM(M161:M162)</f>
        <v>0</v>
      </c>
      <c r="N160" s="76">
        <f t="shared" ref="N160:O160" si="205">SUM(N161:N162)</f>
        <v>0</v>
      </c>
      <c r="O160" s="160">
        <f t="shared" si="205"/>
        <v>0</v>
      </c>
      <c r="P160" s="259"/>
    </row>
    <row r="161" spans="1:16" ht="12" hidden="1" customHeight="1" x14ac:dyDescent="0.25">
      <c r="A161" s="26">
        <v>2381</v>
      </c>
      <c r="B161" s="39" t="s">
        <v>300</v>
      </c>
      <c r="C161" s="221">
        <f t="shared" si="193"/>
        <v>0</v>
      </c>
      <c r="D161" s="177"/>
      <c r="E161" s="41"/>
      <c r="F161" s="175">
        <f t="shared" ref="F161:F164" si="206">D161+E161</f>
        <v>0</v>
      </c>
      <c r="G161" s="142"/>
      <c r="H161" s="28"/>
      <c r="I161" s="175">
        <f t="shared" ref="I161:I164" si="207">G161+H161</f>
        <v>0</v>
      </c>
      <c r="J161" s="142"/>
      <c r="K161" s="28"/>
      <c r="L161" s="175">
        <f t="shared" ref="L161:L164" si="208">K161+J161</f>
        <v>0</v>
      </c>
      <c r="M161" s="142"/>
      <c r="N161" s="28"/>
      <c r="O161" s="175">
        <f t="shared" ref="O161:O164" si="209">N161+M161</f>
        <v>0</v>
      </c>
      <c r="P161" s="253"/>
    </row>
    <row r="162" spans="1:16" ht="24" customHeight="1" x14ac:dyDescent="0.25">
      <c r="A162" s="29">
        <v>2389</v>
      </c>
      <c r="B162" s="42" t="s">
        <v>138</v>
      </c>
      <c r="C162" s="222">
        <f t="shared" si="193"/>
        <v>560</v>
      </c>
      <c r="D162" s="176">
        <v>560</v>
      </c>
      <c r="E162" s="44"/>
      <c r="F162" s="96">
        <f t="shared" si="206"/>
        <v>560</v>
      </c>
      <c r="G162" s="143"/>
      <c r="H162" s="31"/>
      <c r="I162" s="96">
        <f t="shared" si="207"/>
        <v>0</v>
      </c>
      <c r="J162" s="143"/>
      <c r="K162" s="31"/>
      <c r="L162" s="96">
        <f t="shared" si="208"/>
        <v>0</v>
      </c>
      <c r="M162" s="143"/>
      <c r="N162" s="31"/>
      <c r="O162" s="96">
        <f t="shared" si="209"/>
        <v>0</v>
      </c>
      <c r="P162" s="254"/>
    </row>
    <row r="163" spans="1:16" ht="12" hidden="1" customHeight="1" x14ac:dyDescent="0.25">
      <c r="A163" s="75">
        <v>2390</v>
      </c>
      <c r="B163" s="59" t="s">
        <v>139</v>
      </c>
      <c r="C163" s="228">
        <f t="shared" si="193"/>
        <v>0</v>
      </c>
      <c r="D163" s="178"/>
      <c r="E163" s="79"/>
      <c r="F163" s="160">
        <f t="shared" si="206"/>
        <v>0</v>
      </c>
      <c r="G163" s="173"/>
      <c r="H163" s="132"/>
      <c r="I163" s="160">
        <f t="shared" si="207"/>
        <v>0</v>
      </c>
      <c r="J163" s="173"/>
      <c r="K163" s="132"/>
      <c r="L163" s="160">
        <f t="shared" si="208"/>
        <v>0</v>
      </c>
      <c r="M163" s="173"/>
      <c r="N163" s="132"/>
      <c r="O163" s="160">
        <f t="shared" si="209"/>
        <v>0</v>
      </c>
      <c r="P163" s="259"/>
    </row>
    <row r="164" spans="1:16" ht="12" hidden="1" customHeight="1" x14ac:dyDescent="0.25">
      <c r="A164" s="34">
        <v>2400</v>
      </c>
      <c r="B164" s="74" t="s">
        <v>140</v>
      </c>
      <c r="C164" s="220">
        <f t="shared" si="193"/>
        <v>0</v>
      </c>
      <c r="D164" s="179"/>
      <c r="E164" s="81"/>
      <c r="F164" s="171">
        <f t="shared" si="206"/>
        <v>0</v>
      </c>
      <c r="G164" s="145"/>
      <c r="H164" s="35"/>
      <c r="I164" s="171">
        <f t="shared" si="207"/>
        <v>0</v>
      </c>
      <c r="J164" s="145"/>
      <c r="K164" s="35"/>
      <c r="L164" s="171">
        <f t="shared" si="208"/>
        <v>0</v>
      </c>
      <c r="M164" s="145"/>
      <c r="N164" s="35"/>
      <c r="O164" s="171">
        <f t="shared" si="209"/>
        <v>0</v>
      </c>
      <c r="P164" s="256"/>
    </row>
    <row r="165" spans="1:16" ht="24" x14ac:dyDescent="0.25">
      <c r="A165" s="34">
        <v>2500</v>
      </c>
      <c r="B165" s="74" t="s">
        <v>301</v>
      </c>
      <c r="C165" s="220">
        <f t="shared" si="193"/>
        <v>30918</v>
      </c>
      <c r="D165" s="170">
        <f>SUM(D166,D171)</f>
        <v>24918</v>
      </c>
      <c r="E165" s="37">
        <f t="shared" ref="E165:O165" si="210">SUM(E166,E171)</f>
        <v>0</v>
      </c>
      <c r="F165" s="171">
        <f t="shared" si="210"/>
        <v>24918</v>
      </c>
      <c r="G165" s="170">
        <f t="shared" si="210"/>
        <v>0</v>
      </c>
      <c r="H165" s="37">
        <f t="shared" si="210"/>
        <v>0</v>
      </c>
      <c r="I165" s="171">
        <f t="shared" si="210"/>
        <v>0</v>
      </c>
      <c r="J165" s="170">
        <f t="shared" si="210"/>
        <v>6000</v>
      </c>
      <c r="K165" s="37">
        <f t="shared" si="210"/>
        <v>0</v>
      </c>
      <c r="L165" s="171">
        <f t="shared" si="210"/>
        <v>6000</v>
      </c>
      <c r="M165" s="170">
        <f t="shared" si="210"/>
        <v>0</v>
      </c>
      <c r="N165" s="37">
        <f t="shared" si="210"/>
        <v>0</v>
      </c>
      <c r="O165" s="171">
        <f t="shared" si="210"/>
        <v>0</v>
      </c>
      <c r="P165" s="256"/>
    </row>
    <row r="166" spans="1:16" ht="21.75" customHeight="1" x14ac:dyDescent="0.25">
      <c r="A166" s="274">
        <v>2510</v>
      </c>
      <c r="B166" s="39" t="s">
        <v>302</v>
      </c>
      <c r="C166" s="221">
        <f t="shared" si="193"/>
        <v>30918</v>
      </c>
      <c r="D166" s="174">
        <f>SUM(D167:D170)</f>
        <v>24918</v>
      </c>
      <c r="E166" s="80">
        <f t="shared" ref="E166:O166" si="211">SUM(E167:E170)</f>
        <v>0</v>
      </c>
      <c r="F166" s="175">
        <f t="shared" si="211"/>
        <v>24918</v>
      </c>
      <c r="G166" s="174">
        <f t="shared" si="211"/>
        <v>0</v>
      </c>
      <c r="H166" s="80">
        <f t="shared" si="211"/>
        <v>0</v>
      </c>
      <c r="I166" s="175">
        <f t="shared" si="211"/>
        <v>0</v>
      </c>
      <c r="J166" s="174">
        <f t="shared" si="211"/>
        <v>6000</v>
      </c>
      <c r="K166" s="80">
        <f t="shared" si="211"/>
        <v>0</v>
      </c>
      <c r="L166" s="175">
        <f t="shared" si="211"/>
        <v>6000</v>
      </c>
      <c r="M166" s="174">
        <f t="shared" si="211"/>
        <v>0</v>
      </c>
      <c r="N166" s="80">
        <f t="shared" si="211"/>
        <v>0</v>
      </c>
      <c r="O166" s="175">
        <f t="shared" si="211"/>
        <v>0</v>
      </c>
      <c r="P166" s="253"/>
    </row>
    <row r="167" spans="1:16" ht="24" hidden="1" customHeight="1" x14ac:dyDescent="0.25">
      <c r="A167" s="30">
        <v>2512</v>
      </c>
      <c r="B167" s="42" t="s">
        <v>141</v>
      </c>
      <c r="C167" s="222">
        <f t="shared" si="193"/>
        <v>0</v>
      </c>
      <c r="D167" s="176"/>
      <c r="E167" s="44"/>
      <c r="F167" s="96">
        <f t="shared" ref="F167:F172" si="212">D167+E167</f>
        <v>0</v>
      </c>
      <c r="G167" s="143"/>
      <c r="H167" s="31"/>
      <c r="I167" s="96">
        <f t="shared" ref="I167:I172" si="213">G167+H167</f>
        <v>0</v>
      </c>
      <c r="J167" s="143"/>
      <c r="K167" s="31"/>
      <c r="L167" s="96">
        <f t="shared" ref="L167:L172" si="214">K167+J167</f>
        <v>0</v>
      </c>
      <c r="M167" s="143"/>
      <c r="N167" s="31"/>
      <c r="O167" s="96">
        <f t="shared" ref="O167:O172" si="215">N167+M167</f>
        <v>0</v>
      </c>
      <c r="P167" s="254"/>
    </row>
    <row r="168" spans="1:16" ht="36" customHeight="1" x14ac:dyDescent="0.25">
      <c r="A168" s="30">
        <v>2513</v>
      </c>
      <c r="B168" s="42" t="s">
        <v>142</v>
      </c>
      <c r="C168" s="222">
        <f t="shared" si="193"/>
        <v>290</v>
      </c>
      <c r="D168" s="176">
        <v>290</v>
      </c>
      <c r="E168" s="44"/>
      <c r="F168" s="96">
        <f t="shared" si="212"/>
        <v>290</v>
      </c>
      <c r="G168" s="143"/>
      <c r="H168" s="31"/>
      <c r="I168" s="96">
        <f t="shared" si="213"/>
        <v>0</v>
      </c>
      <c r="J168" s="143"/>
      <c r="K168" s="31"/>
      <c r="L168" s="96">
        <f t="shared" si="214"/>
        <v>0</v>
      </c>
      <c r="M168" s="143"/>
      <c r="N168" s="31"/>
      <c r="O168" s="96">
        <f t="shared" si="215"/>
        <v>0</v>
      </c>
      <c r="P168" s="254"/>
    </row>
    <row r="169" spans="1:16" ht="24" hidden="1" customHeight="1" x14ac:dyDescent="0.25">
      <c r="A169" s="30">
        <v>2515</v>
      </c>
      <c r="B169" s="42" t="s">
        <v>143</v>
      </c>
      <c r="C169" s="222">
        <f t="shared" si="193"/>
        <v>0</v>
      </c>
      <c r="D169" s="176"/>
      <c r="E169" s="44"/>
      <c r="F169" s="96">
        <f t="shared" si="212"/>
        <v>0</v>
      </c>
      <c r="G169" s="143"/>
      <c r="H169" s="31"/>
      <c r="I169" s="96">
        <f t="shared" si="213"/>
        <v>0</v>
      </c>
      <c r="J169" s="143"/>
      <c r="K169" s="31"/>
      <c r="L169" s="96">
        <f t="shared" si="214"/>
        <v>0</v>
      </c>
      <c r="M169" s="143"/>
      <c r="N169" s="31"/>
      <c r="O169" s="96">
        <f t="shared" si="215"/>
        <v>0</v>
      </c>
      <c r="P169" s="254"/>
    </row>
    <row r="170" spans="1:16" ht="24" customHeight="1" x14ac:dyDescent="0.25">
      <c r="A170" s="30">
        <v>2519</v>
      </c>
      <c r="B170" s="42" t="s">
        <v>144</v>
      </c>
      <c r="C170" s="222">
        <f t="shared" si="193"/>
        <v>30628</v>
      </c>
      <c r="D170" s="176">
        <v>24628</v>
      </c>
      <c r="E170" s="44"/>
      <c r="F170" s="96">
        <f t="shared" si="212"/>
        <v>24628</v>
      </c>
      <c r="G170" s="143"/>
      <c r="H170" s="31"/>
      <c r="I170" s="96">
        <f t="shared" si="213"/>
        <v>0</v>
      </c>
      <c r="J170" s="143">
        <v>6000</v>
      </c>
      <c r="K170" s="31"/>
      <c r="L170" s="96">
        <f t="shared" si="214"/>
        <v>6000</v>
      </c>
      <c r="M170" s="143"/>
      <c r="N170" s="31"/>
      <c r="O170" s="96">
        <f t="shared" si="215"/>
        <v>0</v>
      </c>
      <c r="P170" s="254"/>
    </row>
    <row r="171" spans="1:16" ht="24" hidden="1" customHeight="1" x14ac:dyDescent="0.25">
      <c r="A171" s="77">
        <v>2520</v>
      </c>
      <c r="B171" s="42" t="s">
        <v>303</v>
      </c>
      <c r="C171" s="222">
        <f t="shared" si="193"/>
        <v>0</v>
      </c>
      <c r="D171" s="176"/>
      <c r="E171" s="44"/>
      <c r="F171" s="96">
        <f t="shared" si="212"/>
        <v>0</v>
      </c>
      <c r="G171" s="143"/>
      <c r="H171" s="31"/>
      <c r="I171" s="96">
        <f t="shared" si="213"/>
        <v>0</v>
      </c>
      <c r="J171" s="143"/>
      <c r="K171" s="31"/>
      <c r="L171" s="96">
        <f t="shared" si="214"/>
        <v>0</v>
      </c>
      <c r="M171" s="143"/>
      <c r="N171" s="31"/>
      <c r="O171" s="96">
        <f t="shared" si="215"/>
        <v>0</v>
      </c>
      <c r="P171" s="254"/>
    </row>
    <row r="172" spans="1:16" s="82" customFormat="1" ht="36" hidden="1" customHeight="1" x14ac:dyDescent="0.25">
      <c r="A172" s="17">
        <v>2800</v>
      </c>
      <c r="B172" s="39" t="s">
        <v>145</v>
      </c>
      <c r="C172" s="221">
        <f t="shared" si="193"/>
        <v>0</v>
      </c>
      <c r="D172" s="142"/>
      <c r="E172" s="28"/>
      <c r="F172" s="175">
        <f t="shared" si="212"/>
        <v>0</v>
      </c>
      <c r="G172" s="142"/>
      <c r="H172" s="28"/>
      <c r="I172" s="175">
        <f t="shared" si="213"/>
        <v>0</v>
      </c>
      <c r="J172" s="142"/>
      <c r="K172" s="28"/>
      <c r="L172" s="175">
        <f t="shared" si="214"/>
        <v>0</v>
      </c>
      <c r="M172" s="142"/>
      <c r="N172" s="28"/>
      <c r="O172" s="175">
        <f t="shared" si="215"/>
        <v>0</v>
      </c>
      <c r="P172" s="253"/>
    </row>
    <row r="173" spans="1:16" hidden="1" x14ac:dyDescent="0.25">
      <c r="A173" s="72">
        <v>3000</v>
      </c>
      <c r="B173" s="72" t="s">
        <v>146</v>
      </c>
      <c r="C173" s="233">
        <f t="shared" si="193"/>
        <v>0</v>
      </c>
      <c r="D173" s="168">
        <f>SUM(D174,D184)</f>
        <v>0</v>
      </c>
      <c r="E173" s="73">
        <f t="shared" ref="E173:F173" si="216">SUM(E174,E184)</f>
        <v>0</v>
      </c>
      <c r="F173" s="169">
        <f t="shared" si="216"/>
        <v>0</v>
      </c>
      <c r="G173" s="168">
        <f>SUM(G174,G184)</f>
        <v>0</v>
      </c>
      <c r="H173" s="73">
        <f t="shared" ref="H173:I173" si="217">SUM(H174,H184)</f>
        <v>0</v>
      </c>
      <c r="I173" s="169">
        <f t="shared" si="217"/>
        <v>0</v>
      </c>
      <c r="J173" s="168">
        <f>SUM(J174,J184)</f>
        <v>0</v>
      </c>
      <c r="K173" s="73">
        <f t="shared" ref="K173:L173" si="218">SUM(K174,K184)</f>
        <v>0</v>
      </c>
      <c r="L173" s="169">
        <f t="shared" si="218"/>
        <v>0</v>
      </c>
      <c r="M173" s="168">
        <f>SUM(M174,M184)</f>
        <v>0</v>
      </c>
      <c r="N173" s="73">
        <f t="shared" ref="N173:O173" si="219">SUM(N174,N184)</f>
        <v>0</v>
      </c>
      <c r="O173" s="169">
        <f t="shared" si="219"/>
        <v>0</v>
      </c>
      <c r="P173" s="263"/>
    </row>
    <row r="174" spans="1:16" ht="24" hidden="1" x14ac:dyDescent="0.25">
      <c r="A174" s="34">
        <v>3200</v>
      </c>
      <c r="B174" s="83" t="s">
        <v>147</v>
      </c>
      <c r="C174" s="220">
        <f t="shared" si="193"/>
        <v>0</v>
      </c>
      <c r="D174" s="170">
        <f>SUM(D175,D179)</f>
        <v>0</v>
      </c>
      <c r="E174" s="37">
        <f t="shared" ref="E174:O174" si="220">SUM(E175,E179)</f>
        <v>0</v>
      </c>
      <c r="F174" s="171">
        <f t="shared" si="220"/>
        <v>0</v>
      </c>
      <c r="G174" s="170">
        <f t="shared" si="220"/>
        <v>0</v>
      </c>
      <c r="H174" s="37">
        <f t="shared" si="220"/>
        <v>0</v>
      </c>
      <c r="I174" s="171">
        <f t="shared" si="220"/>
        <v>0</v>
      </c>
      <c r="J174" s="170">
        <f t="shared" si="220"/>
        <v>0</v>
      </c>
      <c r="K174" s="37">
        <f t="shared" si="220"/>
        <v>0</v>
      </c>
      <c r="L174" s="171">
        <f t="shared" si="220"/>
        <v>0</v>
      </c>
      <c r="M174" s="170">
        <f t="shared" si="220"/>
        <v>0</v>
      </c>
      <c r="N174" s="37">
        <f t="shared" si="220"/>
        <v>0</v>
      </c>
      <c r="O174" s="171">
        <f t="shared" si="220"/>
        <v>0</v>
      </c>
      <c r="P174" s="256"/>
    </row>
    <row r="175" spans="1:16" ht="36" hidden="1" x14ac:dyDescent="0.25">
      <c r="A175" s="274">
        <v>3260</v>
      </c>
      <c r="B175" s="39" t="s">
        <v>148</v>
      </c>
      <c r="C175" s="221">
        <f t="shared" si="193"/>
        <v>0</v>
      </c>
      <c r="D175" s="174">
        <f>SUM(D176:D178)</f>
        <v>0</v>
      </c>
      <c r="E175" s="80">
        <f t="shared" ref="E175:F175" si="221">SUM(E176:E178)</f>
        <v>0</v>
      </c>
      <c r="F175" s="175">
        <f t="shared" si="221"/>
        <v>0</v>
      </c>
      <c r="G175" s="174">
        <f>SUM(G176:G178)</f>
        <v>0</v>
      </c>
      <c r="H175" s="80">
        <f t="shared" ref="H175:I175" si="222">SUM(H176:H178)</f>
        <v>0</v>
      </c>
      <c r="I175" s="175">
        <f t="shared" si="222"/>
        <v>0</v>
      </c>
      <c r="J175" s="174">
        <f>SUM(J176:J178)</f>
        <v>0</v>
      </c>
      <c r="K175" s="80">
        <f t="shared" ref="K175:L175" si="223">SUM(K176:K178)</f>
        <v>0</v>
      </c>
      <c r="L175" s="175">
        <f t="shared" si="223"/>
        <v>0</v>
      </c>
      <c r="M175" s="174">
        <f>SUM(M176:M178)</f>
        <v>0</v>
      </c>
      <c r="N175" s="80">
        <f t="shared" ref="N175:O175" si="224">SUM(N176:N178)</f>
        <v>0</v>
      </c>
      <c r="O175" s="175">
        <f t="shared" si="224"/>
        <v>0</v>
      </c>
      <c r="P175" s="253"/>
    </row>
    <row r="176" spans="1:16" ht="24" hidden="1" customHeight="1" x14ac:dyDescent="0.25">
      <c r="A176" s="30">
        <v>3261</v>
      </c>
      <c r="B176" s="42" t="s">
        <v>149</v>
      </c>
      <c r="C176" s="222">
        <f t="shared" si="193"/>
        <v>0</v>
      </c>
      <c r="D176" s="176"/>
      <c r="E176" s="44"/>
      <c r="F176" s="96">
        <f t="shared" ref="F176:F178" si="225">D176+E176</f>
        <v>0</v>
      </c>
      <c r="G176" s="143"/>
      <c r="H176" s="31"/>
      <c r="I176" s="96">
        <f t="shared" ref="I176:I178" si="226">G176+H176</f>
        <v>0</v>
      </c>
      <c r="J176" s="143"/>
      <c r="K176" s="31"/>
      <c r="L176" s="96">
        <f t="shared" ref="L176:L178" si="227">K176+J176</f>
        <v>0</v>
      </c>
      <c r="M176" s="143"/>
      <c r="N176" s="31"/>
      <c r="O176" s="96">
        <f t="shared" ref="O176:O178" si="228">N176+M176</f>
        <v>0</v>
      </c>
      <c r="P176" s="254"/>
    </row>
    <row r="177" spans="1:16" ht="36" hidden="1" customHeight="1" x14ac:dyDescent="0.25">
      <c r="A177" s="30">
        <v>3262</v>
      </c>
      <c r="B177" s="42" t="s">
        <v>150</v>
      </c>
      <c r="C177" s="222">
        <f t="shared" si="193"/>
        <v>0</v>
      </c>
      <c r="D177" s="176"/>
      <c r="E177" s="44"/>
      <c r="F177" s="96">
        <f t="shared" si="225"/>
        <v>0</v>
      </c>
      <c r="G177" s="143"/>
      <c r="H177" s="31"/>
      <c r="I177" s="96">
        <f t="shared" si="226"/>
        <v>0</v>
      </c>
      <c r="J177" s="143"/>
      <c r="K177" s="31"/>
      <c r="L177" s="96">
        <f t="shared" si="227"/>
        <v>0</v>
      </c>
      <c r="M177" s="143"/>
      <c r="N177" s="31"/>
      <c r="O177" s="96">
        <f t="shared" si="228"/>
        <v>0</v>
      </c>
      <c r="P177" s="254"/>
    </row>
    <row r="178" spans="1:16" ht="24" hidden="1" customHeight="1" x14ac:dyDescent="0.25">
      <c r="A178" s="30">
        <v>3263</v>
      </c>
      <c r="B178" s="42" t="s">
        <v>151</v>
      </c>
      <c r="C178" s="222">
        <f t="shared" si="193"/>
        <v>0</v>
      </c>
      <c r="D178" s="176"/>
      <c r="E178" s="44"/>
      <c r="F178" s="96">
        <f t="shared" si="225"/>
        <v>0</v>
      </c>
      <c r="G178" s="143"/>
      <c r="H178" s="31"/>
      <c r="I178" s="96">
        <f t="shared" si="226"/>
        <v>0</v>
      </c>
      <c r="J178" s="143"/>
      <c r="K178" s="31"/>
      <c r="L178" s="96">
        <f t="shared" si="227"/>
        <v>0</v>
      </c>
      <c r="M178" s="143"/>
      <c r="N178" s="31"/>
      <c r="O178" s="96">
        <f t="shared" si="228"/>
        <v>0</v>
      </c>
      <c r="P178" s="254"/>
    </row>
    <row r="179" spans="1:16" ht="84" hidden="1" x14ac:dyDescent="0.25">
      <c r="A179" s="274">
        <v>3290</v>
      </c>
      <c r="B179" s="39" t="s">
        <v>268</v>
      </c>
      <c r="C179" s="234">
        <f t="shared" si="193"/>
        <v>0</v>
      </c>
      <c r="D179" s="174">
        <f>SUM(D180:D183)</f>
        <v>0</v>
      </c>
      <c r="E179" s="80">
        <f t="shared" ref="E179:O179" si="229">SUM(E180:E183)</f>
        <v>0</v>
      </c>
      <c r="F179" s="175">
        <f t="shared" si="229"/>
        <v>0</v>
      </c>
      <c r="G179" s="174">
        <f t="shared" si="229"/>
        <v>0</v>
      </c>
      <c r="H179" s="80">
        <f t="shared" si="229"/>
        <v>0</v>
      </c>
      <c r="I179" s="175">
        <f t="shared" si="229"/>
        <v>0</v>
      </c>
      <c r="J179" s="174">
        <f t="shared" si="229"/>
        <v>0</v>
      </c>
      <c r="K179" s="80">
        <f t="shared" si="229"/>
        <v>0</v>
      </c>
      <c r="L179" s="175">
        <f t="shared" si="229"/>
        <v>0</v>
      </c>
      <c r="M179" s="174">
        <f t="shared" si="229"/>
        <v>0</v>
      </c>
      <c r="N179" s="80">
        <f t="shared" si="229"/>
        <v>0</v>
      </c>
      <c r="O179" s="175">
        <f t="shared" si="229"/>
        <v>0</v>
      </c>
      <c r="P179" s="253"/>
    </row>
    <row r="180" spans="1:16" ht="72" hidden="1" customHeight="1" x14ac:dyDescent="0.25">
      <c r="A180" s="30">
        <v>3291</v>
      </c>
      <c r="B180" s="42" t="s">
        <v>152</v>
      </c>
      <c r="C180" s="222">
        <f t="shared" si="193"/>
        <v>0</v>
      </c>
      <c r="D180" s="176"/>
      <c r="E180" s="44"/>
      <c r="F180" s="96">
        <f t="shared" ref="F180:F183" si="230">D180+E180</f>
        <v>0</v>
      </c>
      <c r="G180" s="143"/>
      <c r="H180" s="31"/>
      <c r="I180" s="96">
        <f t="shared" ref="I180:I183" si="231">G180+H180</f>
        <v>0</v>
      </c>
      <c r="J180" s="143"/>
      <c r="K180" s="31"/>
      <c r="L180" s="96">
        <f t="shared" ref="L180:L183" si="232">K180+J180</f>
        <v>0</v>
      </c>
      <c r="M180" s="143"/>
      <c r="N180" s="31"/>
      <c r="O180" s="96">
        <f t="shared" ref="O180:O183" si="233">N180+M180</f>
        <v>0</v>
      </c>
      <c r="P180" s="254"/>
    </row>
    <row r="181" spans="1:16" ht="72" hidden="1" customHeight="1" x14ac:dyDescent="0.25">
      <c r="A181" s="30">
        <v>3292</v>
      </c>
      <c r="B181" s="42" t="s">
        <v>153</v>
      </c>
      <c r="C181" s="222">
        <f t="shared" si="193"/>
        <v>0</v>
      </c>
      <c r="D181" s="176"/>
      <c r="E181" s="44"/>
      <c r="F181" s="96">
        <f t="shared" si="230"/>
        <v>0</v>
      </c>
      <c r="G181" s="143"/>
      <c r="H181" s="31"/>
      <c r="I181" s="96">
        <f t="shared" si="231"/>
        <v>0</v>
      </c>
      <c r="J181" s="143"/>
      <c r="K181" s="31"/>
      <c r="L181" s="96">
        <f t="shared" si="232"/>
        <v>0</v>
      </c>
      <c r="M181" s="143"/>
      <c r="N181" s="31"/>
      <c r="O181" s="96">
        <f t="shared" si="233"/>
        <v>0</v>
      </c>
      <c r="P181" s="254"/>
    </row>
    <row r="182" spans="1:16" ht="72" hidden="1" customHeight="1" x14ac:dyDescent="0.25">
      <c r="A182" s="30">
        <v>3293</v>
      </c>
      <c r="B182" s="42" t="s">
        <v>154</v>
      </c>
      <c r="C182" s="222">
        <f t="shared" si="193"/>
        <v>0</v>
      </c>
      <c r="D182" s="176"/>
      <c r="E182" s="44"/>
      <c r="F182" s="96">
        <f t="shared" si="230"/>
        <v>0</v>
      </c>
      <c r="G182" s="143"/>
      <c r="H182" s="31"/>
      <c r="I182" s="96">
        <f t="shared" si="231"/>
        <v>0</v>
      </c>
      <c r="J182" s="143"/>
      <c r="K182" s="31"/>
      <c r="L182" s="96">
        <f t="shared" si="232"/>
        <v>0</v>
      </c>
      <c r="M182" s="143"/>
      <c r="N182" s="31"/>
      <c r="O182" s="96">
        <f t="shared" si="233"/>
        <v>0</v>
      </c>
      <c r="P182" s="254"/>
    </row>
    <row r="183" spans="1:16" ht="60" hidden="1" customHeight="1" x14ac:dyDescent="0.25">
      <c r="A183" s="84">
        <v>3294</v>
      </c>
      <c r="B183" s="42" t="s">
        <v>155</v>
      </c>
      <c r="C183" s="234">
        <f t="shared" si="193"/>
        <v>0</v>
      </c>
      <c r="D183" s="180"/>
      <c r="E183" s="85"/>
      <c r="F183" s="91">
        <f t="shared" si="230"/>
        <v>0</v>
      </c>
      <c r="G183" s="196"/>
      <c r="H183" s="194"/>
      <c r="I183" s="91">
        <f t="shared" si="231"/>
        <v>0</v>
      </c>
      <c r="J183" s="196"/>
      <c r="K183" s="194"/>
      <c r="L183" s="91">
        <f t="shared" si="232"/>
        <v>0</v>
      </c>
      <c r="M183" s="196"/>
      <c r="N183" s="194"/>
      <c r="O183" s="91">
        <f t="shared" si="233"/>
        <v>0</v>
      </c>
      <c r="P183" s="264"/>
    </row>
    <row r="184" spans="1:16" ht="48" hidden="1" x14ac:dyDescent="0.25">
      <c r="A184" s="49">
        <v>3300</v>
      </c>
      <c r="B184" s="83" t="s">
        <v>156</v>
      </c>
      <c r="C184" s="235">
        <f t="shared" si="193"/>
        <v>0</v>
      </c>
      <c r="D184" s="181">
        <f>SUM(D185:D186)</f>
        <v>0</v>
      </c>
      <c r="E184" s="86">
        <f t="shared" ref="E184:O184" si="234">SUM(E185:E186)</f>
        <v>0</v>
      </c>
      <c r="F184" s="182">
        <f t="shared" si="234"/>
        <v>0</v>
      </c>
      <c r="G184" s="181">
        <f t="shared" si="234"/>
        <v>0</v>
      </c>
      <c r="H184" s="86">
        <f t="shared" si="234"/>
        <v>0</v>
      </c>
      <c r="I184" s="182">
        <f t="shared" si="234"/>
        <v>0</v>
      </c>
      <c r="J184" s="181">
        <f t="shared" si="234"/>
        <v>0</v>
      </c>
      <c r="K184" s="86">
        <f t="shared" si="234"/>
        <v>0</v>
      </c>
      <c r="L184" s="182">
        <f t="shared" si="234"/>
        <v>0</v>
      </c>
      <c r="M184" s="181">
        <f t="shared" si="234"/>
        <v>0</v>
      </c>
      <c r="N184" s="86">
        <f t="shared" si="234"/>
        <v>0</v>
      </c>
      <c r="O184" s="182">
        <f t="shared" si="234"/>
        <v>0</v>
      </c>
      <c r="P184" s="265"/>
    </row>
    <row r="185" spans="1:16" ht="48" hidden="1" customHeight="1" x14ac:dyDescent="0.25">
      <c r="A185" s="58">
        <v>3310</v>
      </c>
      <c r="B185" s="59" t="s">
        <v>157</v>
      </c>
      <c r="C185" s="228">
        <f t="shared" si="193"/>
        <v>0</v>
      </c>
      <c r="D185" s="178"/>
      <c r="E185" s="79"/>
      <c r="F185" s="160">
        <f t="shared" ref="F185:F186" si="235">D185+E185</f>
        <v>0</v>
      </c>
      <c r="G185" s="173"/>
      <c r="H185" s="132"/>
      <c r="I185" s="160">
        <f t="shared" ref="I185:I186" si="236">G185+H185</f>
        <v>0</v>
      </c>
      <c r="J185" s="173"/>
      <c r="K185" s="132"/>
      <c r="L185" s="160">
        <f t="shared" ref="L185:L186" si="237">K185+J185</f>
        <v>0</v>
      </c>
      <c r="M185" s="173"/>
      <c r="N185" s="132"/>
      <c r="O185" s="160">
        <f t="shared" ref="O185:O186" si="238">N185+M185</f>
        <v>0</v>
      </c>
      <c r="P185" s="259"/>
    </row>
    <row r="186" spans="1:16" ht="48.75" hidden="1" customHeight="1" x14ac:dyDescent="0.25">
      <c r="A186" s="27">
        <v>3320</v>
      </c>
      <c r="B186" s="39" t="s">
        <v>158</v>
      </c>
      <c r="C186" s="221">
        <f t="shared" si="193"/>
        <v>0</v>
      </c>
      <c r="D186" s="177"/>
      <c r="E186" s="41"/>
      <c r="F186" s="175">
        <f t="shared" si="235"/>
        <v>0</v>
      </c>
      <c r="G186" s="142"/>
      <c r="H186" s="28"/>
      <c r="I186" s="175">
        <f t="shared" si="236"/>
        <v>0</v>
      </c>
      <c r="J186" s="142"/>
      <c r="K186" s="28"/>
      <c r="L186" s="175">
        <f t="shared" si="237"/>
        <v>0</v>
      </c>
      <c r="M186" s="142"/>
      <c r="N186" s="28"/>
      <c r="O186" s="175">
        <f t="shared" si="238"/>
        <v>0</v>
      </c>
      <c r="P186" s="253"/>
    </row>
    <row r="187" spans="1:16" hidden="1" x14ac:dyDescent="0.25">
      <c r="A187" s="88">
        <v>4000</v>
      </c>
      <c r="B187" s="72" t="s">
        <v>159</v>
      </c>
      <c r="C187" s="233">
        <f t="shared" si="193"/>
        <v>0</v>
      </c>
      <c r="D187" s="168">
        <f>SUM(D188,D191)</f>
        <v>0</v>
      </c>
      <c r="E187" s="73">
        <f t="shared" ref="E187:F187" si="239">SUM(E188,E191)</f>
        <v>0</v>
      </c>
      <c r="F187" s="169">
        <f t="shared" si="239"/>
        <v>0</v>
      </c>
      <c r="G187" s="168">
        <f>SUM(G188,G191)</f>
        <v>0</v>
      </c>
      <c r="H187" s="73">
        <f t="shared" ref="H187:I187" si="240">SUM(H188,H191)</f>
        <v>0</v>
      </c>
      <c r="I187" s="169">
        <f t="shared" si="240"/>
        <v>0</v>
      </c>
      <c r="J187" s="168">
        <f>SUM(J188,J191)</f>
        <v>0</v>
      </c>
      <c r="K187" s="73">
        <f t="shared" ref="K187:L187" si="241">SUM(K188,K191)</f>
        <v>0</v>
      </c>
      <c r="L187" s="169">
        <f t="shared" si="241"/>
        <v>0</v>
      </c>
      <c r="M187" s="168">
        <f>SUM(M188,M191)</f>
        <v>0</v>
      </c>
      <c r="N187" s="73">
        <f t="shared" ref="N187:O187" si="242">SUM(N188,N191)</f>
        <v>0</v>
      </c>
      <c r="O187" s="169">
        <f t="shared" si="242"/>
        <v>0</v>
      </c>
      <c r="P187" s="263"/>
    </row>
    <row r="188" spans="1:16" ht="24" hidden="1" x14ac:dyDescent="0.25">
      <c r="A188" s="89">
        <v>4200</v>
      </c>
      <c r="B188" s="74" t="s">
        <v>160</v>
      </c>
      <c r="C188" s="220">
        <f t="shared" si="193"/>
        <v>0</v>
      </c>
      <c r="D188" s="170">
        <f>SUM(D189,D190)</f>
        <v>0</v>
      </c>
      <c r="E188" s="37">
        <f t="shared" ref="E188:F188" si="243">SUM(E189,E190)</f>
        <v>0</v>
      </c>
      <c r="F188" s="171">
        <f t="shared" si="243"/>
        <v>0</v>
      </c>
      <c r="G188" s="170">
        <f>SUM(G189,G190)</f>
        <v>0</v>
      </c>
      <c r="H188" s="37">
        <f t="shared" ref="H188:I188" si="244">SUM(H189,H190)</f>
        <v>0</v>
      </c>
      <c r="I188" s="171">
        <f t="shared" si="244"/>
        <v>0</v>
      </c>
      <c r="J188" s="170">
        <f>SUM(J189,J190)</f>
        <v>0</v>
      </c>
      <c r="K188" s="37">
        <f t="shared" ref="K188:L188" si="245">SUM(K189,K190)</f>
        <v>0</v>
      </c>
      <c r="L188" s="171">
        <f t="shared" si="245"/>
        <v>0</v>
      </c>
      <c r="M188" s="170">
        <f>SUM(M189,M190)</f>
        <v>0</v>
      </c>
      <c r="N188" s="37">
        <f t="shared" ref="N188:O188" si="246">SUM(N189,N190)</f>
        <v>0</v>
      </c>
      <c r="O188" s="171">
        <f t="shared" si="246"/>
        <v>0</v>
      </c>
      <c r="P188" s="256"/>
    </row>
    <row r="189" spans="1:16" ht="36" hidden="1" customHeight="1" x14ac:dyDescent="0.25">
      <c r="A189" s="274">
        <v>4240</v>
      </c>
      <c r="B189" s="39" t="s">
        <v>161</v>
      </c>
      <c r="C189" s="221">
        <f t="shared" si="193"/>
        <v>0</v>
      </c>
      <c r="D189" s="177"/>
      <c r="E189" s="41"/>
      <c r="F189" s="175">
        <f t="shared" ref="F189:F190" si="247">D189+E189</f>
        <v>0</v>
      </c>
      <c r="G189" s="142"/>
      <c r="H189" s="28"/>
      <c r="I189" s="175">
        <f t="shared" ref="I189:I190" si="248">G189+H189</f>
        <v>0</v>
      </c>
      <c r="J189" s="142"/>
      <c r="K189" s="28"/>
      <c r="L189" s="175">
        <f t="shared" ref="L189:L190" si="249">K189+J189</f>
        <v>0</v>
      </c>
      <c r="M189" s="142"/>
      <c r="N189" s="28"/>
      <c r="O189" s="175">
        <f t="shared" ref="O189:O190" si="250">N189+M189</f>
        <v>0</v>
      </c>
      <c r="P189" s="253"/>
    </row>
    <row r="190" spans="1:16" ht="24" hidden="1" customHeight="1" x14ac:dyDescent="0.25">
      <c r="A190" s="77">
        <v>4250</v>
      </c>
      <c r="B190" s="42" t="s">
        <v>162</v>
      </c>
      <c r="C190" s="222">
        <f t="shared" si="193"/>
        <v>0</v>
      </c>
      <c r="D190" s="176"/>
      <c r="E190" s="44"/>
      <c r="F190" s="96">
        <f t="shared" si="247"/>
        <v>0</v>
      </c>
      <c r="G190" s="143"/>
      <c r="H190" s="31"/>
      <c r="I190" s="96">
        <f t="shared" si="248"/>
        <v>0</v>
      </c>
      <c r="J190" s="143"/>
      <c r="K190" s="31"/>
      <c r="L190" s="96">
        <f t="shared" si="249"/>
        <v>0</v>
      </c>
      <c r="M190" s="143"/>
      <c r="N190" s="31"/>
      <c r="O190" s="96">
        <f t="shared" si="250"/>
        <v>0</v>
      </c>
      <c r="P190" s="254"/>
    </row>
    <row r="191" spans="1:16" hidden="1" x14ac:dyDescent="0.25">
      <c r="A191" s="34">
        <v>4300</v>
      </c>
      <c r="B191" s="74" t="s">
        <v>163</v>
      </c>
      <c r="C191" s="220">
        <f t="shared" si="193"/>
        <v>0</v>
      </c>
      <c r="D191" s="170">
        <f>SUM(D192)</f>
        <v>0</v>
      </c>
      <c r="E191" s="37">
        <f t="shared" ref="E191:F191" si="251">SUM(E192)</f>
        <v>0</v>
      </c>
      <c r="F191" s="171">
        <f t="shared" si="251"/>
        <v>0</v>
      </c>
      <c r="G191" s="170">
        <f>SUM(G192)</f>
        <v>0</v>
      </c>
      <c r="H191" s="37">
        <f t="shared" ref="H191:I191" si="252">SUM(H192)</f>
        <v>0</v>
      </c>
      <c r="I191" s="171">
        <f t="shared" si="252"/>
        <v>0</v>
      </c>
      <c r="J191" s="170">
        <f>SUM(J192)</f>
        <v>0</v>
      </c>
      <c r="K191" s="37">
        <f t="shared" ref="K191:L191" si="253">SUM(K192)</f>
        <v>0</v>
      </c>
      <c r="L191" s="171">
        <f t="shared" si="253"/>
        <v>0</v>
      </c>
      <c r="M191" s="170">
        <f>SUM(M192)</f>
        <v>0</v>
      </c>
      <c r="N191" s="37">
        <f t="shared" ref="N191:O191" si="254">SUM(N192)</f>
        <v>0</v>
      </c>
      <c r="O191" s="171">
        <f t="shared" si="254"/>
        <v>0</v>
      </c>
      <c r="P191" s="256"/>
    </row>
    <row r="192" spans="1:16" ht="24" hidden="1" x14ac:dyDescent="0.25">
      <c r="A192" s="274">
        <v>4310</v>
      </c>
      <c r="B192" s="39" t="s">
        <v>164</v>
      </c>
      <c r="C192" s="221">
        <f t="shared" si="193"/>
        <v>0</v>
      </c>
      <c r="D192" s="174">
        <f>SUM(D193:D193)</f>
        <v>0</v>
      </c>
      <c r="E192" s="80">
        <f t="shared" ref="E192:F192" si="255">SUM(E193:E193)</f>
        <v>0</v>
      </c>
      <c r="F192" s="175">
        <f t="shared" si="255"/>
        <v>0</v>
      </c>
      <c r="G192" s="174">
        <f>SUM(G193:G193)</f>
        <v>0</v>
      </c>
      <c r="H192" s="80">
        <f t="shared" ref="H192:I192" si="256">SUM(H193:H193)</f>
        <v>0</v>
      </c>
      <c r="I192" s="175">
        <f t="shared" si="256"/>
        <v>0</v>
      </c>
      <c r="J192" s="174">
        <f>SUM(J193:J193)</f>
        <v>0</v>
      </c>
      <c r="K192" s="80">
        <f t="shared" ref="K192:L192" si="257">SUM(K193:K193)</f>
        <v>0</v>
      </c>
      <c r="L192" s="175">
        <f t="shared" si="257"/>
        <v>0</v>
      </c>
      <c r="M192" s="174">
        <f>SUM(M193:M193)</f>
        <v>0</v>
      </c>
      <c r="N192" s="80">
        <f t="shared" ref="N192:O192" si="258">SUM(N193:N193)</f>
        <v>0</v>
      </c>
      <c r="O192" s="175">
        <f t="shared" si="258"/>
        <v>0</v>
      </c>
      <c r="P192" s="253"/>
    </row>
    <row r="193" spans="1:16" ht="36" hidden="1" customHeight="1" x14ac:dyDescent="0.25">
      <c r="A193" s="30">
        <v>4311</v>
      </c>
      <c r="B193" s="42" t="s">
        <v>165</v>
      </c>
      <c r="C193" s="222">
        <f t="shared" si="193"/>
        <v>0</v>
      </c>
      <c r="D193" s="176"/>
      <c r="E193" s="44"/>
      <c r="F193" s="96">
        <f>D193+E193</f>
        <v>0</v>
      </c>
      <c r="G193" s="143"/>
      <c r="H193" s="31"/>
      <c r="I193" s="96">
        <f>G193+H193</f>
        <v>0</v>
      </c>
      <c r="J193" s="143"/>
      <c r="K193" s="31"/>
      <c r="L193" s="96">
        <f>K193+J193</f>
        <v>0</v>
      </c>
      <c r="M193" s="143"/>
      <c r="N193" s="31"/>
      <c r="O193" s="96">
        <f>N193+M193</f>
        <v>0</v>
      </c>
      <c r="P193" s="254"/>
    </row>
    <row r="194" spans="1:16" s="19" customFormat="1" ht="24" x14ac:dyDescent="0.25">
      <c r="A194" s="90"/>
      <c r="B194" s="17" t="s">
        <v>166</v>
      </c>
      <c r="C194" s="232">
        <f t="shared" si="193"/>
        <v>8200</v>
      </c>
      <c r="D194" s="166">
        <f t="shared" ref="D194:O194" si="259">SUM(D195,D230,D269,D283)</f>
        <v>3000</v>
      </c>
      <c r="E194" s="71">
        <f t="shared" si="259"/>
        <v>0</v>
      </c>
      <c r="F194" s="167">
        <f t="shared" si="259"/>
        <v>3000</v>
      </c>
      <c r="G194" s="166">
        <f t="shared" si="259"/>
        <v>0</v>
      </c>
      <c r="H194" s="71">
        <f t="shared" si="259"/>
        <v>0</v>
      </c>
      <c r="I194" s="167">
        <f t="shared" si="259"/>
        <v>0</v>
      </c>
      <c r="J194" s="166">
        <f t="shared" si="259"/>
        <v>5200</v>
      </c>
      <c r="K194" s="71">
        <f t="shared" si="259"/>
        <v>0</v>
      </c>
      <c r="L194" s="167">
        <f t="shared" si="259"/>
        <v>5200</v>
      </c>
      <c r="M194" s="166">
        <f t="shared" si="259"/>
        <v>0</v>
      </c>
      <c r="N194" s="71">
        <f t="shared" si="259"/>
        <v>0</v>
      </c>
      <c r="O194" s="167">
        <f t="shared" si="259"/>
        <v>0</v>
      </c>
      <c r="P194" s="262"/>
    </row>
    <row r="195" spans="1:16" x14ac:dyDescent="0.25">
      <c r="A195" s="72">
        <v>5000</v>
      </c>
      <c r="B195" s="72" t="s">
        <v>167</v>
      </c>
      <c r="C195" s="233">
        <f t="shared" si="193"/>
        <v>3000</v>
      </c>
      <c r="D195" s="168">
        <f>D196+D204</f>
        <v>3000</v>
      </c>
      <c r="E195" s="73">
        <f t="shared" ref="E195:F195" si="260">E196+E204</f>
        <v>0</v>
      </c>
      <c r="F195" s="169">
        <f t="shared" si="260"/>
        <v>3000</v>
      </c>
      <c r="G195" s="168">
        <f>G196+G204</f>
        <v>0</v>
      </c>
      <c r="H195" s="73">
        <f t="shared" ref="H195:I195" si="261">H196+H204</f>
        <v>0</v>
      </c>
      <c r="I195" s="169">
        <f t="shared" si="261"/>
        <v>0</v>
      </c>
      <c r="J195" s="168">
        <f>J196+J204</f>
        <v>0</v>
      </c>
      <c r="K195" s="73">
        <f t="shared" ref="K195:L195" si="262">K196+K204</f>
        <v>0</v>
      </c>
      <c r="L195" s="169">
        <f t="shared" si="262"/>
        <v>0</v>
      </c>
      <c r="M195" s="168">
        <f>M196+M204</f>
        <v>0</v>
      </c>
      <c r="N195" s="73">
        <f t="shared" ref="N195:O195" si="263">N196+N204</f>
        <v>0</v>
      </c>
      <c r="O195" s="169">
        <f t="shared" si="263"/>
        <v>0</v>
      </c>
      <c r="P195" s="263"/>
    </row>
    <row r="196" spans="1:16" hidden="1" x14ac:dyDescent="0.25">
      <c r="A196" s="34">
        <v>5100</v>
      </c>
      <c r="B196" s="74" t="s">
        <v>168</v>
      </c>
      <c r="C196" s="220">
        <f t="shared" si="193"/>
        <v>0</v>
      </c>
      <c r="D196" s="170">
        <f>D197+D198+D201+D202+D203</f>
        <v>0</v>
      </c>
      <c r="E196" s="37">
        <f t="shared" ref="E196:F196" si="264">E197+E198+E201+E202+E203</f>
        <v>0</v>
      </c>
      <c r="F196" s="171">
        <f t="shared" si="264"/>
        <v>0</v>
      </c>
      <c r="G196" s="170">
        <f>G197+G198+G201+G202+G203</f>
        <v>0</v>
      </c>
      <c r="H196" s="37">
        <f t="shared" ref="H196:I196" si="265">H197+H198+H201+H202+H203</f>
        <v>0</v>
      </c>
      <c r="I196" s="171">
        <f t="shared" si="265"/>
        <v>0</v>
      </c>
      <c r="J196" s="170">
        <f>J197+J198+J201+J202+J203</f>
        <v>0</v>
      </c>
      <c r="K196" s="37">
        <f t="shared" ref="K196:L196" si="266">K197+K198+K201+K202+K203</f>
        <v>0</v>
      </c>
      <c r="L196" s="171">
        <f t="shared" si="266"/>
        <v>0</v>
      </c>
      <c r="M196" s="170">
        <f>M197+M198+M201+M202+M203</f>
        <v>0</v>
      </c>
      <c r="N196" s="37">
        <f t="shared" ref="N196:O196" si="267">N197+N198+N201+N202+N203</f>
        <v>0</v>
      </c>
      <c r="O196" s="171">
        <f t="shared" si="267"/>
        <v>0</v>
      </c>
      <c r="P196" s="256"/>
    </row>
    <row r="197" spans="1:16" ht="12" hidden="1" customHeight="1" x14ac:dyDescent="0.25">
      <c r="A197" s="274">
        <v>5110</v>
      </c>
      <c r="B197" s="39" t="s">
        <v>169</v>
      </c>
      <c r="C197" s="221">
        <f t="shared" si="193"/>
        <v>0</v>
      </c>
      <c r="D197" s="177"/>
      <c r="E197" s="41"/>
      <c r="F197" s="175">
        <f>D197+E197</f>
        <v>0</v>
      </c>
      <c r="G197" s="142"/>
      <c r="H197" s="28"/>
      <c r="I197" s="175">
        <f>G197+H197</f>
        <v>0</v>
      </c>
      <c r="J197" s="142"/>
      <c r="K197" s="28"/>
      <c r="L197" s="175">
        <f>K197+J197</f>
        <v>0</v>
      </c>
      <c r="M197" s="142"/>
      <c r="N197" s="28"/>
      <c r="O197" s="175">
        <f>N197+M197</f>
        <v>0</v>
      </c>
      <c r="P197" s="253"/>
    </row>
    <row r="198" spans="1:16" ht="24" hidden="1" x14ac:dyDescent="0.25">
      <c r="A198" s="77">
        <v>5120</v>
      </c>
      <c r="B198" s="42" t="s">
        <v>170</v>
      </c>
      <c r="C198" s="222">
        <f t="shared" si="193"/>
        <v>0</v>
      </c>
      <c r="D198" s="172">
        <f>D199+D200</f>
        <v>0</v>
      </c>
      <c r="E198" s="78">
        <f t="shared" ref="E198:F198" si="268">E199+E200</f>
        <v>0</v>
      </c>
      <c r="F198" s="96">
        <f t="shared" si="268"/>
        <v>0</v>
      </c>
      <c r="G198" s="172">
        <f>G199+G200</f>
        <v>0</v>
      </c>
      <c r="H198" s="78">
        <f t="shared" ref="H198:I198" si="269">H199+H200</f>
        <v>0</v>
      </c>
      <c r="I198" s="96">
        <f t="shared" si="269"/>
        <v>0</v>
      </c>
      <c r="J198" s="172">
        <f>J199+J200</f>
        <v>0</v>
      </c>
      <c r="K198" s="78">
        <f t="shared" ref="K198:L198" si="270">K199+K200</f>
        <v>0</v>
      </c>
      <c r="L198" s="96">
        <f t="shared" si="270"/>
        <v>0</v>
      </c>
      <c r="M198" s="172">
        <f>M199+M200</f>
        <v>0</v>
      </c>
      <c r="N198" s="78">
        <f t="shared" ref="N198:O198" si="271">N199+N200</f>
        <v>0</v>
      </c>
      <c r="O198" s="96">
        <f t="shared" si="271"/>
        <v>0</v>
      </c>
      <c r="P198" s="254"/>
    </row>
    <row r="199" spans="1:16" ht="12" hidden="1" customHeight="1" x14ac:dyDescent="0.25">
      <c r="A199" s="30">
        <v>5121</v>
      </c>
      <c r="B199" s="42" t="s">
        <v>171</v>
      </c>
      <c r="C199" s="222">
        <f t="shared" si="193"/>
        <v>0</v>
      </c>
      <c r="D199" s="176"/>
      <c r="E199" s="44"/>
      <c r="F199" s="96">
        <f t="shared" ref="F199:F203" si="272">D199+E199</f>
        <v>0</v>
      </c>
      <c r="G199" s="143"/>
      <c r="H199" s="31"/>
      <c r="I199" s="96">
        <f t="shared" ref="I199:I203" si="273">G199+H199</f>
        <v>0</v>
      </c>
      <c r="J199" s="143"/>
      <c r="K199" s="31"/>
      <c r="L199" s="96">
        <f t="shared" ref="L199:L203" si="274">K199+J199</f>
        <v>0</v>
      </c>
      <c r="M199" s="143"/>
      <c r="N199" s="31"/>
      <c r="O199" s="96">
        <f t="shared" ref="O199:O203" si="275">N199+M199</f>
        <v>0</v>
      </c>
      <c r="P199" s="254"/>
    </row>
    <row r="200" spans="1:16" ht="24" hidden="1" customHeight="1" x14ac:dyDescent="0.25">
      <c r="A200" s="30">
        <v>5129</v>
      </c>
      <c r="B200" s="42" t="s">
        <v>172</v>
      </c>
      <c r="C200" s="222">
        <f t="shared" si="193"/>
        <v>0</v>
      </c>
      <c r="D200" s="176"/>
      <c r="E200" s="44"/>
      <c r="F200" s="96">
        <f t="shared" si="272"/>
        <v>0</v>
      </c>
      <c r="G200" s="143"/>
      <c r="H200" s="31"/>
      <c r="I200" s="96">
        <f t="shared" si="273"/>
        <v>0</v>
      </c>
      <c r="J200" s="143"/>
      <c r="K200" s="31"/>
      <c r="L200" s="96">
        <f t="shared" si="274"/>
        <v>0</v>
      </c>
      <c r="M200" s="143"/>
      <c r="N200" s="31"/>
      <c r="O200" s="96">
        <f t="shared" si="275"/>
        <v>0</v>
      </c>
      <c r="P200" s="254"/>
    </row>
    <row r="201" spans="1:16" ht="12" hidden="1" customHeight="1" x14ac:dyDescent="0.25">
      <c r="A201" s="77">
        <v>5130</v>
      </c>
      <c r="B201" s="42" t="s">
        <v>173</v>
      </c>
      <c r="C201" s="222">
        <f t="shared" si="193"/>
        <v>0</v>
      </c>
      <c r="D201" s="176"/>
      <c r="E201" s="44"/>
      <c r="F201" s="96">
        <f t="shared" si="272"/>
        <v>0</v>
      </c>
      <c r="G201" s="143"/>
      <c r="H201" s="31"/>
      <c r="I201" s="96">
        <f t="shared" si="273"/>
        <v>0</v>
      </c>
      <c r="J201" s="143"/>
      <c r="K201" s="31"/>
      <c r="L201" s="96">
        <f t="shared" si="274"/>
        <v>0</v>
      </c>
      <c r="M201" s="143"/>
      <c r="N201" s="31"/>
      <c r="O201" s="96">
        <f t="shared" si="275"/>
        <v>0</v>
      </c>
      <c r="P201" s="254"/>
    </row>
    <row r="202" spans="1:16" ht="12" hidden="1" customHeight="1" x14ac:dyDescent="0.25">
      <c r="A202" s="77">
        <v>5140</v>
      </c>
      <c r="B202" s="42" t="s">
        <v>174</v>
      </c>
      <c r="C202" s="222">
        <f t="shared" si="193"/>
        <v>0</v>
      </c>
      <c r="D202" s="176"/>
      <c r="E202" s="44"/>
      <c r="F202" s="96">
        <f t="shared" si="272"/>
        <v>0</v>
      </c>
      <c r="G202" s="143"/>
      <c r="H202" s="31"/>
      <c r="I202" s="96">
        <f t="shared" si="273"/>
        <v>0</v>
      </c>
      <c r="J202" s="143"/>
      <c r="K202" s="31"/>
      <c r="L202" s="96">
        <f t="shared" si="274"/>
        <v>0</v>
      </c>
      <c r="M202" s="143"/>
      <c r="N202" s="31"/>
      <c r="O202" s="96">
        <f t="shared" si="275"/>
        <v>0</v>
      </c>
      <c r="P202" s="254"/>
    </row>
    <row r="203" spans="1:16" ht="24" hidden="1" customHeight="1" x14ac:dyDescent="0.25">
      <c r="A203" s="77">
        <v>5170</v>
      </c>
      <c r="B203" s="42" t="s">
        <v>175</v>
      </c>
      <c r="C203" s="222">
        <f t="shared" si="193"/>
        <v>0</v>
      </c>
      <c r="D203" s="176"/>
      <c r="E203" s="44"/>
      <c r="F203" s="96">
        <f t="shared" si="272"/>
        <v>0</v>
      </c>
      <c r="G203" s="143"/>
      <c r="H203" s="31"/>
      <c r="I203" s="96">
        <f t="shared" si="273"/>
        <v>0</v>
      </c>
      <c r="J203" s="143"/>
      <c r="K203" s="31"/>
      <c r="L203" s="96">
        <f t="shared" si="274"/>
        <v>0</v>
      </c>
      <c r="M203" s="143"/>
      <c r="N203" s="31"/>
      <c r="O203" s="96">
        <f t="shared" si="275"/>
        <v>0</v>
      </c>
      <c r="P203" s="254"/>
    </row>
    <row r="204" spans="1:16" x14ac:dyDescent="0.25">
      <c r="A204" s="34">
        <v>5200</v>
      </c>
      <c r="B204" s="74" t="s">
        <v>176</v>
      </c>
      <c r="C204" s="220">
        <f t="shared" si="193"/>
        <v>3000</v>
      </c>
      <c r="D204" s="170">
        <f>D205+D215+D216+D225+D226+D227+D229</f>
        <v>3000</v>
      </c>
      <c r="E204" s="37">
        <f t="shared" ref="E204:F204" si="276">E205+E215+E216+E225+E226+E227+E229</f>
        <v>0</v>
      </c>
      <c r="F204" s="171">
        <f t="shared" si="276"/>
        <v>3000</v>
      </c>
      <c r="G204" s="170">
        <f>G205+G215+G216+G225+G226+G227+G229</f>
        <v>0</v>
      </c>
      <c r="H204" s="37">
        <f t="shared" ref="H204:I204" si="277">H205+H215+H216+H225+H226+H227+H229</f>
        <v>0</v>
      </c>
      <c r="I204" s="171">
        <f t="shared" si="277"/>
        <v>0</v>
      </c>
      <c r="J204" s="170">
        <f>J205+J215+J216+J225+J226+J227+J229</f>
        <v>0</v>
      </c>
      <c r="K204" s="37">
        <f t="shared" ref="K204:L204" si="278">K205+K215+K216+K225+K226+K227+K229</f>
        <v>0</v>
      </c>
      <c r="L204" s="171">
        <f t="shared" si="278"/>
        <v>0</v>
      </c>
      <c r="M204" s="170">
        <f>M205+M215+M216+M225+M226+M227+M229</f>
        <v>0</v>
      </c>
      <c r="N204" s="37">
        <f t="shared" ref="N204:O204" si="279">N205+N215+N216+N225+N226+N227+N229</f>
        <v>0</v>
      </c>
      <c r="O204" s="171">
        <f t="shared" si="279"/>
        <v>0</v>
      </c>
      <c r="P204" s="256"/>
    </row>
    <row r="205" spans="1:16" hidden="1" x14ac:dyDescent="0.25">
      <c r="A205" s="75">
        <v>5210</v>
      </c>
      <c r="B205" s="59" t="s">
        <v>304</v>
      </c>
      <c r="C205" s="228">
        <f t="shared" si="193"/>
        <v>0</v>
      </c>
      <c r="D205" s="87">
        <f>SUM(D206:D214)</f>
        <v>0</v>
      </c>
      <c r="E205" s="76">
        <f t="shared" ref="E205:F205" si="280">SUM(E206:E214)</f>
        <v>0</v>
      </c>
      <c r="F205" s="160">
        <f t="shared" si="280"/>
        <v>0</v>
      </c>
      <c r="G205" s="87">
        <f>SUM(G206:G214)</f>
        <v>0</v>
      </c>
      <c r="H205" s="76">
        <f t="shared" ref="H205:I205" si="281">SUM(H206:H214)</f>
        <v>0</v>
      </c>
      <c r="I205" s="160">
        <f t="shared" si="281"/>
        <v>0</v>
      </c>
      <c r="J205" s="87">
        <f>SUM(J206:J214)</f>
        <v>0</v>
      </c>
      <c r="K205" s="76">
        <f t="shared" ref="K205:L205" si="282">SUM(K206:K214)</f>
        <v>0</v>
      </c>
      <c r="L205" s="160">
        <f t="shared" si="282"/>
        <v>0</v>
      </c>
      <c r="M205" s="87">
        <f>SUM(M206:M214)</f>
        <v>0</v>
      </c>
      <c r="N205" s="76">
        <f t="shared" ref="N205:O205" si="283">SUM(N206:N214)</f>
        <v>0</v>
      </c>
      <c r="O205" s="160">
        <f t="shared" si="283"/>
        <v>0</v>
      </c>
      <c r="P205" s="259"/>
    </row>
    <row r="206" spans="1:16" ht="12" hidden="1" customHeight="1" x14ac:dyDescent="0.25">
      <c r="A206" s="27">
        <v>5211</v>
      </c>
      <c r="B206" s="39" t="s">
        <v>177</v>
      </c>
      <c r="C206" s="221">
        <f t="shared" si="193"/>
        <v>0</v>
      </c>
      <c r="D206" s="177"/>
      <c r="E206" s="41"/>
      <c r="F206" s="175">
        <f t="shared" ref="F206:F215" si="284">D206+E206</f>
        <v>0</v>
      </c>
      <c r="G206" s="142"/>
      <c r="H206" s="28"/>
      <c r="I206" s="175">
        <f t="shared" ref="I206:I215" si="285">G206+H206</f>
        <v>0</v>
      </c>
      <c r="J206" s="142"/>
      <c r="K206" s="28"/>
      <c r="L206" s="175">
        <f t="shared" ref="L206:L215" si="286">K206+J206</f>
        <v>0</v>
      </c>
      <c r="M206" s="142"/>
      <c r="N206" s="28"/>
      <c r="O206" s="175">
        <f t="shared" ref="O206:O215" si="287">N206+M206</f>
        <v>0</v>
      </c>
      <c r="P206" s="253"/>
    </row>
    <row r="207" spans="1:16" ht="12" hidden="1" customHeight="1" x14ac:dyDescent="0.25">
      <c r="A207" s="30">
        <v>5212</v>
      </c>
      <c r="B207" s="42" t="s">
        <v>178</v>
      </c>
      <c r="C207" s="222">
        <f t="shared" si="193"/>
        <v>0</v>
      </c>
      <c r="D207" s="176"/>
      <c r="E207" s="44"/>
      <c r="F207" s="96">
        <f t="shared" si="284"/>
        <v>0</v>
      </c>
      <c r="G207" s="143"/>
      <c r="H207" s="31"/>
      <c r="I207" s="96">
        <f t="shared" si="285"/>
        <v>0</v>
      </c>
      <c r="J207" s="143"/>
      <c r="K207" s="31"/>
      <c r="L207" s="96">
        <f t="shared" si="286"/>
        <v>0</v>
      </c>
      <c r="M207" s="143"/>
      <c r="N207" s="31"/>
      <c r="O207" s="96">
        <f t="shared" si="287"/>
        <v>0</v>
      </c>
      <c r="P207" s="254"/>
    </row>
    <row r="208" spans="1:16" ht="12" hidden="1" customHeight="1" x14ac:dyDescent="0.25">
      <c r="A208" s="30">
        <v>5213</v>
      </c>
      <c r="B208" s="42" t="s">
        <v>179</v>
      </c>
      <c r="C208" s="222">
        <f t="shared" si="193"/>
        <v>0</v>
      </c>
      <c r="D208" s="176"/>
      <c r="E208" s="44"/>
      <c r="F208" s="96">
        <f t="shared" si="284"/>
        <v>0</v>
      </c>
      <c r="G208" s="143"/>
      <c r="H208" s="31"/>
      <c r="I208" s="96">
        <f t="shared" si="285"/>
        <v>0</v>
      </c>
      <c r="J208" s="143"/>
      <c r="K208" s="31"/>
      <c r="L208" s="96">
        <f t="shared" si="286"/>
        <v>0</v>
      </c>
      <c r="M208" s="143"/>
      <c r="N208" s="31"/>
      <c r="O208" s="96">
        <f t="shared" si="287"/>
        <v>0</v>
      </c>
      <c r="P208" s="254"/>
    </row>
    <row r="209" spans="1:16" ht="12" hidden="1" customHeight="1" x14ac:dyDescent="0.25">
      <c r="A209" s="30">
        <v>5214</v>
      </c>
      <c r="B209" s="42" t="s">
        <v>305</v>
      </c>
      <c r="C209" s="222">
        <f t="shared" si="193"/>
        <v>0</v>
      </c>
      <c r="D209" s="176"/>
      <c r="E209" s="44"/>
      <c r="F209" s="96">
        <f t="shared" si="284"/>
        <v>0</v>
      </c>
      <c r="G209" s="143"/>
      <c r="H209" s="31"/>
      <c r="I209" s="96">
        <f t="shared" si="285"/>
        <v>0</v>
      </c>
      <c r="J209" s="143"/>
      <c r="K209" s="31"/>
      <c r="L209" s="96">
        <f t="shared" si="286"/>
        <v>0</v>
      </c>
      <c r="M209" s="143"/>
      <c r="N209" s="31"/>
      <c r="O209" s="96">
        <f t="shared" si="287"/>
        <v>0</v>
      </c>
      <c r="P209" s="254"/>
    </row>
    <row r="210" spans="1:16" ht="12" hidden="1" customHeight="1" x14ac:dyDescent="0.25">
      <c r="A210" s="30">
        <v>5215</v>
      </c>
      <c r="B210" s="42" t="s">
        <v>180</v>
      </c>
      <c r="C210" s="222">
        <f t="shared" si="193"/>
        <v>0</v>
      </c>
      <c r="D210" s="176"/>
      <c r="E210" s="44"/>
      <c r="F210" s="96">
        <f t="shared" si="284"/>
        <v>0</v>
      </c>
      <c r="G210" s="143"/>
      <c r="H210" s="31"/>
      <c r="I210" s="96">
        <f t="shared" si="285"/>
        <v>0</v>
      </c>
      <c r="J210" s="143"/>
      <c r="K210" s="31"/>
      <c r="L210" s="96">
        <f t="shared" si="286"/>
        <v>0</v>
      </c>
      <c r="M210" s="143"/>
      <c r="N210" s="31"/>
      <c r="O210" s="96">
        <f t="shared" si="287"/>
        <v>0</v>
      </c>
      <c r="P210" s="254"/>
    </row>
    <row r="211" spans="1:16" ht="14.25" hidden="1" customHeight="1" x14ac:dyDescent="0.25">
      <c r="A211" s="30">
        <v>5216</v>
      </c>
      <c r="B211" s="42" t="s">
        <v>181</v>
      </c>
      <c r="C211" s="222">
        <f t="shared" si="193"/>
        <v>0</v>
      </c>
      <c r="D211" s="176"/>
      <c r="E211" s="44"/>
      <c r="F211" s="96">
        <f t="shared" si="284"/>
        <v>0</v>
      </c>
      <c r="G211" s="143"/>
      <c r="H211" s="31"/>
      <c r="I211" s="96">
        <f t="shared" si="285"/>
        <v>0</v>
      </c>
      <c r="J211" s="143"/>
      <c r="K211" s="31"/>
      <c r="L211" s="96">
        <f t="shared" si="286"/>
        <v>0</v>
      </c>
      <c r="M211" s="143"/>
      <c r="N211" s="31"/>
      <c r="O211" s="96">
        <f t="shared" si="287"/>
        <v>0</v>
      </c>
      <c r="P211" s="254"/>
    </row>
    <row r="212" spans="1:16" ht="12" hidden="1" customHeight="1" x14ac:dyDescent="0.25">
      <c r="A212" s="30">
        <v>5217</v>
      </c>
      <c r="B212" s="42" t="s">
        <v>182</v>
      </c>
      <c r="C212" s="222">
        <f t="shared" ref="C212:C275" si="288">F212+I212+L212+O212</f>
        <v>0</v>
      </c>
      <c r="D212" s="176"/>
      <c r="E212" s="44"/>
      <c r="F212" s="96">
        <f t="shared" si="284"/>
        <v>0</v>
      </c>
      <c r="G212" s="143"/>
      <c r="H212" s="31"/>
      <c r="I212" s="96">
        <f t="shared" si="285"/>
        <v>0</v>
      </c>
      <c r="J212" s="143"/>
      <c r="K212" s="31"/>
      <c r="L212" s="96">
        <f t="shared" si="286"/>
        <v>0</v>
      </c>
      <c r="M212" s="143"/>
      <c r="N212" s="31"/>
      <c r="O212" s="96">
        <f t="shared" si="287"/>
        <v>0</v>
      </c>
      <c r="P212" s="254"/>
    </row>
    <row r="213" spans="1:16" ht="12" hidden="1" customHeight="1" x14ac:dyDescent="0.25">
      <c r="A213" s="30">
        <v>5218</v>
      </c>
      <c r="B213" s="42" t="s">
        <v>306</v>
      </c>
      <c r="C213" s="222">
        <f t="shared" si="288"/>
        <v>0</v>
      </c>
      <c r="D213" s="176"/>
      <c r="E213" s="44"/>
      <c r="F213" s="96">
        <f t="shared" si="284"/>
        <v>0</v>
      </c>
      <c r="G213" s="143"/>
      <c r="H213" s="31"/>
      <c r="I213" s="96">
        <f t="shared" si="285"/>
        <v>0</v>
      </c>
      <c r="J213" s="143"/>
      <c r="K213" s="31"/>
      <c r="L213" s="96">
        <f t="shared" si="286"/>
        <v>0</v>
      </c>
      <c r="M213" s="143"/>
      <c r="N213" s="31"/>
      <c r="O213" s="96">
        <f t="shared" si="287"/>
        <v>0</v>
      </c>
      <c r="P213" s="254"/>
    </row>
    <row r="214" spans="1:16" ht="12" hidden="1" customHeight="1" x14ac:dyDescent="0.25">
      <c r="A214" s="30">
        <v>5219</v>
      </c>
      <c r="B214" s="42" t="s">
        <v>183</v>
      </c>
      <c r="C214" s="222">
        <f t="shared" si="288"/>
        <v>0</v>
      </c>
      <c r="D214" s="176"/>
      <c r="E214" s="44"/>
      <c r="F214" s="96">
        <f t="shared" si="284"/>
        <v>0</v>
      </c>
      <c r="G214" s="143"/>
      <c r="H214" s="31"/>
      <c r="I214" s="96">
        <f t="shared" si="285"/>
        <v>0</v>
      </c>
      <c r="J214" s="143"/>
      <c r="K214" s="31"/>
      <c r="L214" s="96">
        <f t="shared" si="286"/>
        <v>0</v>
      </c>
      <c r="M214" s="143"/>
      <c r="N214" s="31"/>
      <c r="O214" s="96">
        <f t="shared" si="287"/>
        <v>0</v>
      </c>
      <c r="P214" s="254"/>
    </row>
    <row r="215" spans="1:16" ht="13.5" hidden="1" customHeight="1" x14ac:dyDescent="0.25">
      <c r="A215" s="77">
        <v>5220</v>
      </c>
      <c r="B215" s="42" t="s">
        <v>184</v>
      </c>
      <c r="C215" s="222">
        <f t="shared" si="288"/>
        <v>0</v>
      </c>
      <c r="D215" s="176"/>
      <c r="E215" s="44"/>
      <c r="F215" s="96">
        <f t="shared" si="284"/>
        <v>0</v>
      </c>
      <c r="G215" s="143"/>
      <c r="H215" s="31"/>
      <c r="I215" s="96">
        <f t="shared" si="285"/>
        <v>0</v>
      </c>
      <c r="J215" s="143"/>
      <c r="K215" s="31"/>
      <c r="L215" s="96">
        <f t="shared" si="286"/>
        <v>0</v>
      </c>
      <c r="M215" s="143"/>
      <c r="N215" s="31"/>
      <c r="O215" s="96">
        <f t="shared" si="287"/>
        <v>0</v>
      </c>
      <c r="P215" s="254"/>
    </row>
    <row r="216" spans="1:16" x14ac:dyDescent="0.25">
      <c r="A216" s="77">
        <v>5230</v>
      </c>
      <c r="B216" s="42" t="s">
        <v>185</v>
      </c>
      <c r="C216" s="222">
        <f t="shared" si="288"/>
        <v>3000</v>
      </c>
      <c r="D216" s="172">
        <f>SUM(D217:D224)</f>
        <v>3000</v>
      </c>
      <c r="E216" s="78">
        <f t="shared" ref="E216:F216" si="289">SUM(E217:E224)</f>
        <v>0</v>
      </c>
      <c r="F216" s="96">
        <f t="shared" si="289"/>
        <v>3000</v>
      </c>
      <c r="G216" s="172">
        <f>SUM(G217:G224)</f>
        <v>0</v>
      </c>
      <c r="H216" s="78">
        <f t="shared" ref="H216:I216" si="290">SUM(H217:H224)</f>
        <v>0</v>
      </c>
      <c r="I216" s="96">
        <f t="shared" si="290"/>
        <v>0</v>
      </c>
      <c r="J216" s="172">
        <f>SUM(J217:J224)</f>
        <v>0</v>
      </c>
      <c r="K216" s="78">
        <f t="shared" ref="K216:L216" si="291">SUM(K217:K224)</f>
        <v>0</v>
      </c>
      <c r="L216" s="96">
        <f t="shared" si="291"/>
        <v>0</v>
      </c>
      <c r="M216" s="172">
        <f>SUM(M217:M224)</f>
        <v>0</v>
      </c>
      <c r="N216" s="78">
        <f t="shared" ref="N216:O216" si="292">SUM(N217:N224)</f>
        <v>0</v>
      </c>
      <c r="O216" s="96">
        <f t="shared" si="292"/>
        <v>0</v>
      </c>
      <c r="P216" s="254"/>
    </row>
    <row r="217" spans="1:16" ht="12" hidden="1" customHeight="1" x14ac:dyDescent="0.25">
      <c r="A217" s="30">
        <v>5231</v>
      </c>
      <c r="B217" s="42" t="s">
        <v>186</v>
      </c>
      <c r="C217" s="222">
        <f t="shared" si="288"/>
        <v>0</v>
      </c>
      <c r="D217" s="176"/>
      <c r="E217" s="44"/>
      <c r="F217" s="96">
        <f t="shared" ref="F217:F226" si="293">D217+E217</f>
        <v>0</v>
      </c>
      <c r="G217" s="143"/>
      <c r="H217" s="31"/>
      <c r="I217" s="96">
        <f t="shared" ref="I217:I226" si="294">G217+H217</f>
        <v>0</v>
      </c>
      <c r="J217" s="143"/>
      <c r="K217" s="31"/>
      <c r="L217" s="96">
        <f t="shared" ref="L217:L226" si="295">K217+J217</f>
        <v>0</v>
      </c>
      <c r="M217" s="143"/>
      <c r="N217" s="31"/>
      <c r="O217" s="96">
        <f t="shared" ref="O217:O226" si="296">N217+M217</f>
        <v>0</v>
      </c>
      <c r="P217" s="254"/>
    </row>
    <row r="218" spans="1:16" ht="12" hidden="1" customHeight="1" x14ac:dyDescent="0.25">
      <c r="A218" s="30">
        <v>5232</v>
      </c>
      <c r="B218" s="42" t="s">
        <v>187</v>
      </c>
      <c r="C218" s="222">
        <f t="shared" si="288"/>
        <v>0</v>
      </c>
      <c r="D218" s="176"/>
      <c r="E218" s="44"/>
      <c r="F218" s="96">
        <f t="shared" si="293"/>
        <v>0</v>
      </c>
      <c r="G218" s="143"/>
      <c r="H218" s="31"/>
      <c r="I218" s="96">
        <f t="shared" si="294"/>
        <v>0</v>
      </c>
      <c r="J218" s="143"/>
      <c r="K218" s="31"/>
      <c r="L218" s="96">
        <f t="shared" si="295"/>
        <v>0</v>
      </c>
      <c r="M218" s="143"/>
      <c r="N218" s="31"/>
      <c r="O218" s="96">
        <f t="shared" si="296"/>
        <v>0</v>
      </c>
      <c r="P218" s="254"/>
    </row>
    <row r="219" spans="1:16" ht="12" hidden="1" customHeight="1" x14ac:dyDescent="0.25">
      <c r="A219" s="30">
        <v>5233</v>
      </c>
      <c r="B219" s="42" t="s">
        <v>188</v>
      </c>
      <c r="C219" s="222">
        <f t="shared" si="288"/>
        <v>0</v>
      </c>
      <c r="D219" s="176"/>
      <c r="E219" s="44"/>
      <c r="F219" s="96">
        <f t="shared" si="293"/>
        <v>0</v>
      </c>
      <c r="G219" s="143"/>
      <c r="H219" s="31"/>
      <c r="I219" s="96">
        <f t="shared" si="294"/>
        <v>0</v>
      </c>
      <c r="J219" s="143"/>
      <c r="K219" s="31"/>
      <c r="L219" s="96">
        <f t="shared" si="295"/>
        <v>0</v>
      </c>
      <c r="M219" s="143"/>
      <c r="N219" s="31"/>
      <c r="O219" s="96">
        <f t="shared" si="296"/>
        <v>0</v>
      </c>
      <c r="P219" s="254"/>
    </row>
    <row r="220" spans="1:16" ht="24" hidden="1" customHeight="1" x14ac:dyDescent="0.25">
      <c r="A220" s="30">
        <v>5234</v>
      </c>
      <c r="B220" s="42" t="s">
        <v>189</v>
      </c>
      <c r="C220" s="222">
        <f t="shared" si="288"/>
        <v>0</v>
      </c>
      <c r="D220" s="176"/>
      <c r="E220" s="44"/>
      <c r="F220" s="96">
        <f t="shared" si="293"/>
        <v>0</v>
      </c>
      <c r="G220" s="143"/>
      <c r="H220" s="31"/>
      <c r="I220" s="96">
        <f t="shared" si="294"/>
        <v>0</v>
      </c>
      <c r="J220" s="143"/>
      <c r="K220" s="31"/>
      <c r="L220" s="96">
        <f t="shared" si="295"/>
        <v>0</v>
      </c>
      <c r="M220" s="143"/>
      <c r="N220" s="31"/>
      <c r="O220" s="96">
        <f t="shared" si="296"/>
        <v>0</v>
      </c>
      <c r="P220" s="254"/>
    </row>
    <row r="221" spans="1:16" ht="14.25" hidden="1" customHeight="1" x14ac:dyDescent="0.25">
      <c r="A221" s="30">
        <v>5236</v>
      </c>
      <c r="B221" s="42" t="s">
        <v>190</v>
      </c>
      <c r="C221" s="222">
        <f t="shared" si="288"/>
        <v>0</v>
      </c>
      <c r="D221" s="176"/>
      <c r="E221" s="44"/>
      <c r="F221" s="96">
        <f t="shared" si="293"/>
        <v>0</v>
      </c>
      <c r="G221" s="143"/>
      <c r="H221" s="31"/>
      <c r="I221" s="96">
        <f t="shared" si="294"/>
        <v>0</v>
      </c>
      <c r="J221" s="143"/>
      <c r="K221" s="31"/>
      <c r="L221" s="96">
        <f t="shared" si="295"/>
        <v>0</v>
      </c>
      <c r="M221" s="143"/>
      <c r="N221" s="31"/>
      <c r="O221" s="96">
        <f t="shared" si="296"/>
        <v>0</v>
      </c>
      <c r="P221" s="254"/>
    </row>
    <row r="222" spans="1:16" ht="14.25" hidden="1" customHeight="1" x14ac:dyDescent="0.25">
      <c r="A222" s="30">
        <v>5237</v>
      </c>
      <c r="B222" s="42" t="s">
        <v>191</v>
      </c>
      <c r="C222" s="222">
        <f t="shared" si="288"/>
        <v>0</v>
      </c>
      <c r="D222" s="176"/>
      <c r="E222" s="44"/>
      <c r="F222" s="96">
        <f t="shared" si="293"/>
        <v>0</v>
      </c>
      <c r="G222" s="143"/>
      <c r="H222" s="31"/>
      <c r="I222" s="96">
        <f t="shared" si="294"/>
        <v>0</v>
      </c>
      <c r="J222" s="143"/>
      <c r="K222" s="31"/>
      <c r="L222" s="96">
        <f t="shared" si="295"/>
        <v>0</v>
      </c>
      <c r="M222" s="143"/>
      <c r="N222" s="31"/>
      <c r="O222" s="96">
        <f t="shared" si="296"/>
        <v>0</v>
      </c>
      <c r="P222" s="254"/>
    </row>
    <row r="223" spans="1:16" ht="24" customHeight="1" x14ac:dyDescent="0.25">
      <c r="A223" s="30">
        <v>5238</v>
      </c>
      <c r="B223" s="42" t="s">
        <v>192</v>
      </c>
      <c r="C223" s="222">
        <f t="shared" si="288"/>
        <v>3000</v>
      </c>
      <c r="D223" s="176">
        <v>3000</v>
      </c>
      <c r="E223" s="44"/>
      <c r="F223" s="96">
        <f t="shared" si="293"/>
        <v>3000</v>
      </c>
      <c r="G223" s="143"/>
      <c r="H223" s="31"/>
      <c r="I223" s="96">
        <f t="shared" si="294"/>
        <v>0</v>
      </c>
      <c r="J223" s="143"/>
      <c r="K223" s="31"/>
      <c r="L223" s="96">
        <f t="shared" si="295"/>
        <v>0</v>
      </c>
      <c r="M223" s="143"/>
      <c r="N223" s="31"/>
      <c r="O223" s="96">
        <f t="shared" si="296"/>
        <v>0</v>
      </c>
      <c r="P223" s="254"/>
    </row>
    <row r="224" spans="1:16" ht="24" hidden="1" customHeight="1" x14ac:dyDescent="0.25">
      <c r="A224" s="30">
        <v>5239</v>
      </c>
      <c r="B224" s="42" t="s">
        <v>193</v>
      </c>
      <c r="C224" s="222">
        <f t="shared" si="288"/>
        <v>0</v>
      </c>
      <c r="D224" s="176"/>
      <c r="E224" s="44"/>
      <c r="F224" s="96">
        <f t="shared" si="293"/>
        <v>0</v>
      </c>
      <c r="G224" s="143"/>
      <c r="H224" s="31"/>
      <c r="I224" s="96">
        <f t="shared" si="294"/>
        <v>0</v>
      </c>
      <c r="J224" s="143"/>
      <c r="K224" s="31"/>
      <c r="L224" s="96">
        <f t="shared" si="295"/>
        <v>0</v>
      </c>
      <c r="M224" s="143"/>
      <c r="N224" s="31"/>
      <c r="O224" s="96">
        <f t="shared" si="296"/>
        <v>0</v>
      </c>
      <c r="P224" s="254"/>
    </row>
    <row r="225" spans="1:16" ht="24" hidden="1" customHeight="1" x14ac:dyDescent="0.25">
      <c r="A225" s="77">
        <v>5240</v>
      </c>
      <c r="B225" s="42" t="s">
        <v>194</v>
      </c>
      <c r="C225" s="222">
        <f t="shared" si="288"/>
        <v>0</v>
      </c>
      <c r="D225" s="176"/>
      <c r="E225" s="44"/>
      <c r="F225" s="96">
        <f t="shared" si="293"/>
        <v>0</v>
      </c>
      <c r="G225" s="143"/>
      <c r="H225" s="31"/>
      <c r="I225" s="96">
        <f t="shared" si="294"/>
        <v>0</v>
      </c>
      <c r="J225" s="143"/>
      <c r="K225" s="31"/>
      <c r="L225" s="96">
        <f t="shared" si="295"/>
        <v>0</v>
      </c>
      <c r="M225" s="143"/>
      <c r="N225" s="31"/>
      <c r="O225" s="96">
        <f t="shared" si="296"/>
        <v>0</v>
      </c>
      <c r="P225" s="254"/>
    </row>
    <row r="226" spans="1:16" ht="12" hidden="1" customHeight="1" x14ac:dyDescent="0.25">
      <c r="A226" s="77">
        <v>5250</v>
      </c>
      <c r="B226" s="42" t="s">
        <v>195</v>
      </c>
      <c r="C226" s="222">
        <f t="shared" si="288"/>
        <v>0</v>
      </c>
      <c r="D226" s="176"/>
      <c r="E226" s="44"/>
      <c r="F226" s="96">
        <f t="shared" si="293"/>
        <v>0</v>
      </c>
      <c r="G226" s="143"/>
      <c r="H226" s="31"/>
      <c r="I226" s="96">
        <f t="shared" si="294"/>
        <v>0</v>
      </c>
      <c r="J226" s="143"/>
      <c r="K226" s="31"/>
      <c r="L226" s="96">
        <f t="shared" si="295"/>
        <v>0</v>
      </c>
      <c r="M226" s="143"/>
      <c r="N226" s="31"/>
      <c r="O226" s="96">
        <f t="shared" si="296"/>
        <v>0</v>
      </c>
      <c r="P226" s="254"/>
    </row>
    <row r="227" spans="1:16" hidden="1" x14ac:dyDescent="0.25">
      <c r="A227" s="77">
        <v>5260</v>
      </c>
      <c r="B227" s="42" t="s">
        <v>196</v>
      </c>
      <c r="C227" s="222">
        <f t="shared" si="288"/>
        <v>0</v>
      </c>
      <c r="D227" s="172">
        <f>SUM(D228)</f>
        <v>0</v>
      </c>
      <c r="E227" s="78">
        <f t="shared" ref="E227:F227" si="297">SUM(E228)</f>
        <v>0</v>
      </c>
      <c r="F227" s="96">
        <f t="shared" si="297"/>
        <v>0</v>
      </c>
      <c r="G227" s="172">
        <f>SUM(G228)</f>
        <v>0</v>
      </c>
      <c r="H227" s="78">
        <f t="shared" ref="H227:I227" si="298">SUM(H228)</f>
        <v>0</v>
      </c>
      <c r="I227" s="96">
        <f t="shared" si="298"/>
        <v>0</v>
      </c>
      <c r="J227" s="172">
        <f>SUM(J228)</f>
        <v>0</v>
      </c>
      <c r="K227" s="78">
        <f t="shared" ref="K227:L227" si="299">SUM(K228)</f>
        <v>0</v>
      </c>
      <c r="L227" s="96">
        <f t="shared" si="299"/>
        <v>0</v>
      </c>
      <c r="M227" s="172">
        <f>SUM(M228)</f>
        <v>0</v>
      </c>
      <c r="N227" s="78">
        <f t="shared" ref="N227:O227" si="300">SUM(N228)</f>
        <v>0</v>
      </c>
      <c r="O227" s="96">
        <f t="shared" si="300"/>
        <v>0</v>
      </c>
      <c r="P227" s="254"/>
    </row>
    <row r="228" spans="1:16" ht="24" hidden="1" customHeight="1" x14ac:dyDescent="0.25">
      <c r="A228" s="30">
        <v>5269</v>
      </c>
      <c r="B228" s="42" t="s">
        <v>197</v>
      </c>
      <c r="C228" s="222">
        <f t="shared" si="288"/>
        <v>0</v>
      </c>
      <c r="D228" s="176"/>
      <c r="E228" s="44"/>
      <c r="F228" s="96">
        <f t="shared" ref="F228:F229" si="301">D228+E228</f>
        <v>0</v>
      </c>
      <c r="G228" s="143"/>
      <c r="H228" s="31"/>
      <c r="I228" s="96">
        <f t="shared" ref="I228:I229" si="302">G228+H228</f>
        <v>0</v>
      </c>
      <c r="J228" s="143"/>
      <c r="K228" s="31"/>
      <c r="L228" s="96">
        <f t="shared" ref="L228:L229" si="303">K228+J228</f>
        <v>0</v>
      </c>
      <c r="M228" s="143"/>
      <c r="N228" s="31"/>
      <c r="O228" s="96">
        <f t="shared" ref="O228:O229" si="304">N228+M228</f>
        <v>0</v>
      </c>
      <c r="P228" s="254"/>
    </row>
    <row r="229" spans="1:16" ht="24" hidden="1" customHeight="1" x14ac:dyDescent="0.25">
      <c r="A229" s="75">
        <v>5270</v>
      </c>
      <c r="B229" s="59" t="s">
        <v>198</v>
      </c>
      <c r="C229" s="228">
        <f t="shared" si="288"/>
        <v>0</v>
      </c>
      <c r="D229" s="178"/>
      <c r="E229" s="79"/>
      <c r="F229" s="160">
        <f t="shared" si="301"/>
        <v>0</v>
      </c>
      <c r="G229" s="173"/>
      <c r="H229" s="132"/>
      <c r="I229" s="160">
        <f t="shared" si="302"/>
        <v>0</v>
      </c>
      <c r="J229" s="173"/>
      <c r="K229" s="132"/>
      <c r="L229" s="160">
        <f t="shared" si="303"/>
        <v>0</v>
      </c>
      <c r="M229" s="173"/>
      <c r="N229" s="132"/>
      <c r="O229" s="160">
        <f t="shared" si="304"/>
        <v>0</v>
      </c>
      <c r="P229" s="259"/>
    </row>
    <row r="230" spans="1:16" x14ac:dyDescent="0.25">
      <c r="A230" s="72">
        <v>6000</v>
      </c>
      <c r="B230" s="72" t="s">
        <v>199</v>
      </c>
      <c r="C230" s="233">
        <f t="shared" si="288"/>
        <v>1000</v>
      </c>
      <c r="D230" s="168">
        <f>D231+D251+D259</f>
        <v>0</v>
      </c>
      <c r="E230" s="73">
        <f t="shared" ref="E230:F230" si="305">E231+E251+E259</f>
        <v>0</v>
      </c>
      <c r="F230" s="169">
        <f t="shared" si="305"/>
        <v>0</v>
      </c>
      <c r="G230" s="168">
        <f>G231+G251+G259</f>
        <v>0</v>
      </c>
      <c r="H230" s="73">
        <f t="shared" ref="H230:I230" si="306">H231+H251+H259</f>
        <v>0</v>
      </c>
      <c r="I230" s="169">
        <f t="shared" si="306"/>
        <v>0</v>
      </c>
      <c r="J230" s="168">
        <f>J231+J251+J259</f>
        <v>1000</v>
      </c>
      <c r="K230" s="73">
        <f t="shared" ref="K230:L230" si="307">K231+K251+K259</f>
        <v>0</v>
      </c>
      <c r="L230" s="169">
        <f t="shared" si="307"/>
        <v>1000</v>
      </c>
      <c r="M230" s="168">
        <f>M231+M251+M259</f>
        <v>0</v>
      </c>
      <c r="N230" s="73">
        <f t="shared" ref="N230:O230" si="308">N231+N251+N259</f>
        <v>0</v>
      </c>
      <c r="O230" s="169">
        <f t="shared" si="308"/>
        <v>0</v>
      </c>
      <c r="P230" s="263"/>
    </row>
    <row r="231" spans="1:16" ht="14.25" hidden="1" customHeight="1" x14ac:dyDescent="0.25">
      <c r="A231" s="49">
        <v>6200</v>
      </c>
      <c r="B231" s="83" t="s">
        <v>200</v>
      </c>
      <c r="C231" s="235">
        <f t="shared" si="288"/>
        <v>0</v>
      </c>
      <c r="D231" s="181">
        <f>SUM(D232,D233,D235,D238,D244,D245,D246)</f>
        <v>0</v>
      </c>
      <c r="E231" s="86">
        <f t="shared" ref="E231:F231" si="309">SUM(E232,E233,E235,E238,E244,E245,E246)</f>
        <v>0</v>
      </c>
      <c r="F231" s="182">
        <f t="shared" si="309"/>
        <v>0</v>
      </c>
      <c r="G231" s="181">
        <f>SUM(G232,G233,G235,G238,G244,G245,G246)</f>
        <v>0</v>
      </c>
      <c r="H231" s="86">
        <f t="shared" ref="H231:I231" si="310">SUM(H232,H233,H235,H238,H244,H245,H246)</f>
        <v>0</v>
      </c>
      <c r="I231" s="182">
        <f t="shared" si="310"/>
        <v>0</v>
      </c>
      <c r="J231" s="181">
        <f>SUM(J232,J233,J235,J238,J244,J245,J246)</f>
        <v>0</v>
      </c>
      <c r="K231" s="86">
        <f t="shared" ref="K231:L231" si="311">SUM(K232,K233,K235,K238,K244,K245,K246)</f>
        <v>0</v>
      </c>
      <c r="L231" s="182">
        <f t="shared" si="311"/>
        <v>0</v>
      </c>
      <c r="M231" s="181">
        <f>SUM(M232,M233,M235,M238,M244,M245,M246)</f>
        <v>0</v>
      </c>
      <c r="N231" s="86">
        <f t="shared" ref="N231:O231" si="312">SUM(N232,N233,N235,N238,N244,N245,N246)</f>
        <v>0</v>
      </c>
      <c r="O231" s="182">
        <f t="shared" si="312"/>
        <v>0</v>
      </c>
      <c r="P231" s="265"/>
    </row>
    <row r="232" spans="1:16" ht="24" hidden="1" customHeight="1" x14ac:dyDescent="0.25">
      <c r="A232" s="274">
        <v>6220</v>
      </c>
      <c r="B232" s="39" t="s">
        <v>201</v>
      </c>
      <c r="C232" s="221">
        <f t="shared" si="288"/>
        <v>0</v>
      </c>
      <c r="D232" s="177"/>
      <c r="E232" s="41"/>
      <c r="F232" s="175">
        <f>D232+E232</f>
        <v>0</v>
      </c>
      <c r="G232" s="142"/>
      <c r="H232" s="28"/>
      <c r="I232" s="175">
        <f>G232+H232</f>
        <v>0</v>
      </c>
      <c r="J232" s="142"/>
      <c r="K232" s="28"/>
      <c r="L232" s="175">
        <f>K232+J232</f>
        <v>0</v>
      </c>
      <c r="M232" s="142"/>
      <c r="N232" s="28"/>
      <c r="O232" s="175">
        <f>N232+M232</f>
        <v>0</v>
      </c>
      <c r="P232" s="253"/>
    </row>
    <row r="233" spans="1:16" hidden="1" x14ac:dyDescent="0.25">
      <c r="A233" s="77">
        <v>6230</v>
      </c>
      <c r="B233" s="42" t="s">
        <v>202</v>
      </c>
      <c r="C233" s="222">
        <f t="shared" si="288"/>
        <v>0</v>
      </c>
      <c r="D233" s="172">
        <f t="shared" ref="D233:O233" si="313">SUM(D234)</f>
        <v>0</v>
      </c>
      <c r="E233" s="78">
        <f t="shared" si="313"/>
        <v>0</v>
      </c>
      <c r="F233" s="96">
        <f t="shared" si="313"/>
        <v>0</v>
      </c>
      <c r="G233" s="172">
        <f t="shared" si="313"/>
        <v>0</v>
      </c>
      <c r="H233" s="78">
        <f t="shared" si="313"/>
        <v>0</v>
      </c>
      <c r="I233" s="96">
        <f t="shared" si="313"/>
        <v>0</v>
      </c>
      <c r="J233" s="172">
        <f t="shared" si="313"/>
        <v>0</v>
      </c>
      <c r="K233" s="78">
        <f t="shared" si="313"/>
        <v>0</v>
      </c>
      <c r="L233" s="96">
        <f t="shared" si="313"/>
        <v>0</v>
      </c>
      <c r="M233" s="172">
        <f t="shared" si="313"/>
        <v>0</v>
      </c>
      <c r="N233" s="78">
        <f t="shared" si="313"/>
        <v>0</v>
      </c>
      <c r="O233" s="96">
        <f t="shared" si="313"/>
        <v>0</v>
      </c>
      <c r="P233" s="254"/>
    </row>
    <row r="234" spans="1:16" ht="24" hidden="1" customHeight="1" x14ac:dyDescent="0.25">
      <c r="A234" s="30">
        <v>6239</v>
      </c>
      <c r="B234" s="39" t="s">
        <v>203</v>
      </c>
      <c r="C234" s="222">
        <f t="shared" si="288"/>
        <v>0</v>
      </c>
      <c r="D234" s="177"/>
      <c r="E234" s="41"/>
      <c r="F234" s="175">
        <f>D234+E234</f>
        <v>0</v>
      </c>
      <c r="G234" s="142"/>
      <c r="H234" s="28"/>
      <c r="I234" s="175">
        <f>G234+H234</f>
        <v>0</v>
      </c>
      <c r="J234" s="142"/>
      <c r="K234" s="28"/>
      <c r="L234" s="175">
        <f>K234+J234</f>
        <v>0</v>
      </c>
      <c r="M234" s="142"/>
      <c r="N234" s="28"/>
      <c r="O234" s="175">
        <f>N234+M234</f>
        <v>0</v>
      </c>
      <c r="P234" s="253"/>
    </row>
    <row r="235" spans="1:16" ht="24" hidden="1" x14ac:dyDescent="0.25">
      <c r="A235" s="77">
        <v>6240</v>
      </c>
      <c r="B235" s="42" t="s">
        <v>204</v>
      </c>
      <c r="C235" s="222">
        <f t="shared" si="288"/>
        <v>0</v>
      </c>
      <c r="D235" s="172">
        <f>SUM(D236:D237)</f>
        <v>0</v>
      </c>
      <c r="E235" s="78">
        <f t="shared" ref="E235:F235" si="314">SUM(E236:E237)</f>
        <v>0</v>
      </c>
      <c r="F235" s="96">
        <f t="shared" si="314"/>
        <v>0</v>
      </c>
      <c r="G235" s="172">
        <f>SUM(G236:G237)</f>
        <v>0</v>
      </c>
      <c r="H235" s="78">
        <f t="shared" ref="H235:I235" si="315">SUM(H236:H237)</f>
        <v>0</v>
      </c>
      <c r="I235" s="96">
        <f t="shared" si="315"/>
        <v>0</v>
      </c>
      <c r="J235" s="172">
        <f>SUM(J236:J237)</f>
        <v>0</v>
      </c>
      <c r="K235" s="78">
        <f t="shared" ref="K235:L235" si="316">SUM(K236:K237)</f>
        <v>0</v>
      </c>
      <c r="L235" s="96">
        <f t="shared" si="316"/>
        <v>0</v>
      </c>
      <c r="M235" s="172">
        <f>SUM(M236:M237)</f>
        <v>0</v>
      </c>
      <c r="N235" s="78">
        <f t="shared" ref="N235:O235" si="317">SUM(N236:N237)</f>
        <v>0</v>
      </c>
      <c r="O235" s="96">
        <f t="shared" si="317"/>
        <v>0</v>
      </c>
      <c r="P235" s="254"/>
    </row>
    <row r="236" spans="1:16" ht="12" hidden="1" customHeight="1" x14ac:dyDescent="0.25">
      <c r="A236" s="30">
        <v>6241</v>
      </c>
      <c r="B236" s="42" t="s">
        <v>205</v>
      </c>
      <c r="C236" s="222">
        <f t="shared" si="288"/>
        <v>0</v>
      </c>
      <c r="D236" s="176"/>
      <c r="E236" s="44"/>
      <c r="F236" s="96">
        <f t="shared" ref="F236:F237" si="318">D236+E236</f>
        <v>0</v>
      </c>
      <c r="G236" s="143"/>
      <c r="H236" s="31"/>
      <c r="I236" s="96">
        <f t="shared" ref="I236:I237" si="319">G236+H236</f>
        <v>0</v>
      </c>
      <c r="J236" s="143"/>
      <c r="K236" s="31"/>
      <c r="L236" s="96">
        <f t="shared" ref="L236:L237" si="320">K236+J236</f>
        <v>0</v>
      </c>
      <c r="M236" s="143"/>
      <c r="N236" s="31"/>
      <c r="O236" s="96">
        <f t="shared" ref="O236:O237" si="321">N236+M236</f>
        <v>0</v>
      </c>
      <c r="P236" s="254"/>
    </row>
    <row r="237" spans="1:16" ht="12" hidden="1" customHeight="1" x14ac:dyDescent="0.25">
      <c r="A237" s="30">
        <v>6242</v>
      </c>
      <c r="B237" s="42" t="s">
        <v>206</v>
      </c>
      <c r="C237" s="222">
        <f t="shared" si="288"/>
        <v>0</v>
      </c>
      <c r="D237" s="176"/>
      <c r="E237" s="44"/>
      <c r="F237" s="96">
        <f t="shared" si="318"/>
        <v>0</v>
      </c>
      <c r="G237" s="143"/>
      <c r="H237" s="31"/>
      <c r="I237" s="96">
        <f t="shared" si="319"/>
        <v>0</v>
      </c>
      <c r="J237" s="143"/>
      <c r="K237" s="31"/>
      <c r="L237" s="96">
        <f t="shared" si="320"/>
        <v>0</v>
      </c>
      <c r="M237" s="143"/>
      <c r="N237" s="31"/>
      <c r="O237" s="96">
        <f t="shared" si="321"/>
        <v>0</v>
      </c>
      <c r="P237" s="254"/>
    </row>
    <row r="238" spans="1:16" ht="25.5" hidden="1" customHeight="1" x14ac:dyDescent="0.25">
      <c r="A238" s="77">
        <v>6250</v>
      </c>
      <c r="B238" s="42" t="s">
        <v>207</v>
      </c>
      <c r="C238" s="222">
        <f t="shared" si="288"/>
        <v>0</v>
      </c>
      <c r="D238" s="172">
        <f>SUM(D239:D243)</f>
        <v>0</v>
      </c>
      <c r="E238" s="78">
        <f t="shared" ref="E238:F238" si="322">SUM(E239:E243)</f>
        <v>0</v>
      </c>
      <c r="F238" s="96">
        <f t="shared" si="322"/>
        <v>0</v>
      </c>
      <c r="G238" s="172">
        <f>SUM(G239:G243)</f>
        <v>0</v>
      </c>
      <c r="H238" s="78">
        <f t="shared" ref="H238:I238" si="323">SUM(H239:H243)</f>
        <v>0</v>
      </c>
      <c r="I238" s="96">
        <f t="shared" si="323"/>
        <v>0</v>
      </c>
      <c r="J238" s="172">
        <f>SUM(J239:J243)</f>
        <v>0</v>
      </c>
      <c r="K238" s="78">
        <f t="shared" ref="K238:L238" si="324">SUM(K239:K243)</f>
        <v>0</v>
      </c>
      <c r="L238" s="96">
        <f t="shared" si="324"/>
        <v>0</v>
      </c>
      <c r="M238" s="172">
        <f>SUM(M239:M243)</f>
        <v>0</v>
      </c>
      <c r="N238" s="78">
        <f t="shared" ref="N238:O238" si="325">SUM(N239:N243)</f>
        <v>0</v>
      </c>
      <c r="O238" s="96">
        <f t="shared" si="325"/>
        <v>0</v>
      </c>
      <c r="P238" s="254"/>
    </row>
    <row r="239" spans="1:16" ht="14.25" hidden="1" customHeight="1" x14ac:dyDescent="0.25">
      <c r="A239" s="30">
        <v>6252</v>
      </c>
      <c r="B239" s="42" t="s">
        <v>208</v>
      </c>
      <c r="C239" s="222">
        <f t="shared" si="288"/>
        <v>0</v>
      </c>
      <c r="D239" s="176"/>
      <c r="E239" s="44"/>
      <c r="F239" s="96">
        <f t="shared" ref="F239:F245" si="326">D239+E239</f>
        <v>0</v>
      </c>
      <c r="G239" s="143"/>
      <c r="H239" s="31"/>
      <c r="I239" s="96">
        <f t="shared" ref="I239:I245" si="327">G239+H239</f>
        <v>0</v>
      </c>
      <c r="J239" s="143"/>
      <c r="K239" s="31"/>
      <c r="L239" s="96">
        <f t="shared" ref="L239:L245" si="328">K239+J239</f>
        <v>0</v>
      </c>
      <c r="M239" s="143"/>
      <c r="N239" s="31"/>
      <c r="O239" s="96">
        <f t="shared" ref="O239:O245" si="329">N239+M239</f>
        <v>0</v>
      </c>
      <c r="P239" s="254"/>
    </row>
    <row r="240" spans="1:16" ht="14.25" hidden="1" customHeight="1" x14ac:dyDescent="0.25">
      <c r="A240" s="30">
        <v>6253</v>
      </c>
      <c r="B240" s="42" t="s">
        <v>209</v>
      </c>
      <c r="C240" s="222">
        <f t="shared" si="288"/>
        <v>0</v>
      </c>
      <c r="D240" s="176"/>
      <c r="E240" s="44"/>
      <c r="F240" s="96">
        <f t="shared" si="326"/>
        <v>0</v>
      </c>
      <c r="G240" s="143"/>
      <c r="H240" s="31"/>
      <c r="I240" s="96">
        <f t="shared" si="327"/>
        <v>0</v>
      </c>
      <c r="J240" s="143"/>
      <c r="K240" s="31"/>
      <c r="L240" s="96">
        <f t="shared" si="328"/>
        <v>0</v>
      </c>
      <c r="M240" s="143"/>
      <c r="N240" s="31"/>
      <c r="O240" s="96">
        <f t="shared" si="329"/>
        <v>0</v>
      </c>
      <c r="P240" s="254"/>
    </row>
    <row r="241" spans="1:16" ht="24" hidden="1" customHeight="1" x14ac:dyDescent="0.25">
      <c r="A241" s="30">
        <v>6254</v>
      </c>
      <c r="B241" s="42" t="s">
        <v>307</v>
      </c>
      <c r="C241" s="222">
        <f t="shared" si="288"/>
        <v>0</v>
      </c>
      <c r="D241" s="176"/>
      <c r="E241" s="44"/>
      <c r="F241" s="96">
        <f t="shared" si="326"/>
        <v>0</v>
      </c>
      <c r="G241" s="143"/>
      <c r="H241" s="31"/>
      <c r="I241" s="96">
        <f t="shared" si="327"/>
        <v>0</v>
      </c>
      <c r="J241" s="143"/>
      <c r="K241" s="31"/>
      <c r="L241" s="96">
        <f t="shared" si="328"/>
        <v>0</v>
      </c>
      <c r="M241" s="143"/>
      <c r="N241" s="31"/>
      <c r="O241" s="96">
        <f t="shared" si="329"/>
        <v>0</v>
      </c>
      <c r="P241" s="254"/>
    </row>
    <row r="242" spans="1:16" ht="24" hidden="1" customHeight="1" x14ac:dyDescent="0.25">
      <c r="A242" s="30">
        <v>6255</v>
      </c>
      <c r="B242" s="42" t="s">
        <v>210</v>
      </c>
      <c r="C242" s="222">
        <f t="shared" si="288"/>
        <v>0</v>
      </c>
      <c r="D242" s="176"/>
      <c r="E242" s="44"/>
      <c r="F242" s="96">
        <f t="shared" si="326"/>
        <v>0</v>
      </c>
      <c r="G242" s="143"/>
      <c r="H242" s="31"/>
      <c r="I242" s="96">
        <f t="shared" si="327"/>
        <v>0</v>
      </c>
      <c r="J242" s="143"/>
      <c r="K242" s="31"/>
      <c r="L242" s="96">
        <f t="shared" si="328"/>
        <v>0</v>
      </c>
      <c r="M242" s="143"/>
      <c r="N242" s="31"/>
      <c r="O242" s="96">
        <f t="shared" si="329"/>
        <v>0</v>
      </c>
      <c r="P242" s="254"/>
    </row>
    <row r="243" spans="1:16" ht="12" hidden="1" customHeight="1" x14ac:dyDescent="0.25">
      <c r="A243" s="30">
        <v>6259</v>
      </c>
      <c r="B243" s="42" t="s">
        <v>211</v>
      </c>
      <c r="C243" s="222">
        <f t="shared" si="288"/>
        <v>0</v>
      </c>
      <c r="D243" s="176"/>
      <c r="E243" s="44"/>
      <c r="F243" s="96">
        <f t="shared" si="326"/>
        <v>0</v>
      </c>
      <c r="G243" s="143"/>
      <c r="H243" s="31"/>
      <c r="I243" s="96">
        <f t="shared" si="327"/>
        <v>0</v>
      </c>
      <c r="J243" s="143"/>
      <c r="K243" s="31"/>
      <c r="L243" s="96">
        <f t="shared" si="328"/>
        <v>0</v>
      </c>
      <c r="M243" s="143"/>
      <c r="N243" s="31"/>
      <c r="O243" s="96">
        <f t="shared" si="329"/>
        <v>0</v>
      </c>
      <c r="P243" s="254"/>
    </row>
    <row r="244" spans="1:16" ht="24" hidden="1" customHeight="1" x14ac:dyDescent="0.25">
      <c r="A244" s="77">
        <v>6260</v>
      </c>
      <c r="B244" s="42" t="s">
        <v>212</v>
      </c>
      <c r="C244" s="222">
        <f t="shared" si="288"/>
        <v>0</v>
      </c>
      <c r="D244" s="176"/>
      <c r="E244" s="44"/>
      <c r="F244" s="96">
        <f t="shared" si="326"/>
        <v>0</v>
      </c>
      <c r="G244" s="143"/>
      <c r="H244" s="31"/>
      <c r="I244" s="96">
        <f t="shared" si="327"/>
        <v>0</v>
      </c>
      <c r="J244" s="143"/>
      <c r="K244" s="31"/>
      <c r="L244" s="96">
        <f t="shared" si="328"/>
        <v>0</v>
      </c>
      <c r="M244" s="143"/>
      <c r="N244" s="31"/>
      <c r="O244" s="96">
        <f t="shared" si="329"/>
        <v>0</v>
      </c>
      <c r="P244" s="254"/>
    </row>
    <row r="245" spans="1:16" ht="12" hidden="1" customHeight="1" x14ac:dyDescent="0.25">
      <c r="A245" s="77">
        <v>6270</v>
      </c>
      <c r="B245" s="42" t="s">
        <v>213</v>
      </c>
      <c r="C245" s="222">
        <f t="shared" si="288"/>
        <v>0</v>
      </c>
      <c r="D245" s="176"/>
      <c r="E245" s="44"/>
      <c r="F245" s="96">
        <f t="shared" si="326"/>
        <v>0</v>
      </c>
      <c r="G245" s="143"/>
      <c r="H245" s="31"/>
      <c r="I245" s="96">
        <f t="shared" si="327"/>
        <v>0</v>
      </c>
      <c r="J245" s="143"/>
      <c r="K245" s="31"/>
      <c r="L245" s="96">
        <f t="shared" si="328"/>
        <v>0</v>
      </c>
      <c r="M245" s="143"/>
      <c r="N245" s="31"/>
      <c r="O245" s="96">
        <f t="shared" si="329"/>
        <v>0</v>
      </c>
      <c r="P245" s="254"/>
    </row>
    <row r="246" spans="1:16" ht="24" hidden="1" x14ac:dyDescent="0.25">
      <c r="A246" s="274">
        <v>6290</v>
      </c>
      <c r="B246" s="39" t="s">
        <v>214</v>
      </c>
      <c r="C246" s="234">
        <f t="shared" si="288"/>
        <v>0</v>
      </c>
      <c r="D246" s="174">
        <f>SUM(D247:D250)</f>
        <v>0</v>
      </c>
      <c r="E246" s="80">
        <f t="shared" ref="E246:O246" si="330">SUM(E247:E250)</f>
        <v>0</v>
      </c>
      <c r="F246" s="175">
        <f t="shared" si="330"/>
        <v>0</v>
      </c>
      <c r="G246" s="174">
        <f t="shared" si="330"/>
        <v>0</v>
      </c>
      <c r="H246" s="80">
        <f t="shared" si="330"/>
        <v>0</v>
      </c>
      <c r="I246" s="175">
        <f t="shared" si="330"/>
        <v>0</v>
      </c>
      <c r="J246" s="174">
        <f t="shared" si="330"/>
        <v>0</v>
      </c>
      <c r="K246" s="80">
        <f t="shared" si="330"/>
        <v>0</v>
      </c>
      <c r="L246" s="175">
        <f t="shared" si="330"/>
        <v>0</v>
      </c>
      <c r="M246" s="174">
        <f t="shared" si="330"/>
        <v>0</v>
      </c>
      <c r="N246" s="80">
        <f t="shared" si="330"/>
        <v>0</v>
      </c>
      <c r="O246" s="175">
        <f t="shared" si="330"/>
        <v>0</v>
      </c>
      <c r="P246" s="253"/>
    </row>
    <row r="247" spans="1:16" ht="12" hidden="1" customHeight="1" x14ac:dyDescent="0.25">
      <c r="A247" s="30">
        <v>6291</v>
      </c>
      <c r="B247" s="42" t="s">
        <v>215</v>
      </c>
      <c r="C247" s="222">
        <f t="shared" si="288"/>
        <v>0</v>
      </c>
      <c r="D247" s="176"/>
      <c r="E247" s="44"/>
      <c r="F247" s="96">
        <f t="shared" ref="F247:F250" si="331">D247+E247</f>
        <v>0</v>
      </c>
      <c r="G247" s="143"/>
      <c r="H247" s="31"/>
      <c r="I247" s="96">
        <f t="shared" ref="I247:I250" si="332">G247+H247</f>
        <v>0</v>
      </c>
      <c r="J247" s="143"/>
      <c r="K247" s="31"/>
      <c r="L247" s="96">
        <f t="shared" ref="L247:L250" si="333">K247+J247</f>
        <v>0</v>
      </c>
      <c r="M247" s="143"/>
      <c r="N247" s="31"/>
      <c r="O247" s="96">
        <f t="shared" ref="O247:O250" si="334">N247+M247</f>
        <v>0</v>
      </c>
      <c r="P247" s="254"/>
    </row>
    <row r="248" spans="1:16" ht="12" hidden="1" customHeight="1" x14ac:dyDescent="0.25">
      <c r="A248" s="30">
        <v>6292</v>
      </c>
      <c r="B248" s="42" t="s">
        <v>216</v>
      </c>
      <c r="C248" s="222">
        <f t="shared" si="288"/>
        <v>0</v>
      </c>
      <c r="D248" s="176"/>
      <c r="E248" s="44"/>
      <c r="F248" s="96">
        <f t="shared" si="331"/>
        <v>0</v>
      </c>
      <c r="G248" s="143"/>
      <c r="H248" s="31"/>
      <c r="I248" s="96">
        <f t="shared" si="332"/>
        <v>0</v>
      </c>
      <c r="J248" s="143"/>
      <c r="K248" s="31"/>
      <c r="L248" s="96">
        <f t="shared" si="333"/>
        <v>0</v>
      </c>
      <c r="M248" s="143"/>
      <c r="N248" s="31"/>
      <c r="O248" s="96">
        <f t="shared" si="334"/>
        <v>0</v>
      </c>
      <c r="P248" s="254"/>
    </row>
    <row r="249" spans="1:16" ht="72" hidden="1" customHeight="1" x14ac:dyDescent="0.25">
      <c r="A249" s="30">
        <v>6296</v>
      </c>
      <c r="B249" s="42" t="s">
        <v>217</v>
      </c>
      <c r="C249" s="222">
        <f t="shared" si="288"/>
        <v>0</v>
      </c>
      <c r="D249" s="176"/>
      <c r="E249" s="44"/>
      <c r="F249" s="96">
        <f t="shared" si="331"/>
        <v>0</v>
      </c>
      <c r="G249" s="143"/>
      <c r="H249" s="31"/>
      <c r="I249" s="96">
        <f t="shared" si="332"/>
        <v>0</v>
      </c>
      <c r="J249" s="143"/>
      <c r="K249" s="31"/>
      <c r="L249" s="96">
        <f t="shared" si="333"/>
        <v>0</v>
      </c>
      <c r="M249" s="143"/>
      <c r="N249" s="31"/>
      <c r="O249" s="96">
        <f t="shared" si="334"/>
        <v>0</v>
      </c>
      <c r="P249" s="254"/>
    </row>
    <row r="250" spans="1:16" ht="39.75" hidden="1" customHeight="1" x14ac:dyDescent="0.25">
      <c r="A250" s="30">
        <v>6299</v>
      </c>
      <c r="B250" s="42" t="s">
        <v>218</v>
      </c>
      <c r="C250" s="222">
        <f t="shared" si="288"/>
        <v>0</v>
      </c>
      <c r="D250" s="176"/>
      <c r="E250" s="44"/>
      <c r="F250" s="96">
        <f t="shared" si="331"/>
        <v>0</v>
      </c>
      <c r="G250" s="143"/>
      <c r="H250" s="31"/>
      <c r="I250" s="96">
        <f t="shared" si="332"/>
        <v>0</v>
      </c>
      <c r="J250" s="143"/>
      <c r="K250" s="31"/>
      <c r="L250" s="96">
        <f t="shared" si="333"/>
        <v>0</v>
      </c>
      <c r="M250" s="143"/>
      <c r="N250" s="31"/>
      <c r="O250" s="96">
        <f t="shared" si="334"/>
        <v>0</v>
      </c>
      <c r="P250" s="254"/>
    </row>
    <row r="251" spans="1:16" hidden="1" x14ac:dyDescent="0.25">
      <c r="A251" s="34">
        <v>6300</v>
      </c>
      <c r="B251" s="74" t="s">
        <v>219</v>
      </c>
      <c r="C251" s="220">
        <f t="shared" si="288"/>
        <v>0</v>
      </c>
      <c r="D251" s="170">
        <f>SUM(D252,D257,D258)</f>
        <v>0</v>
      </c>
      <c r="E251" s="37">
        <f t="shared" ref="E251:O251" si="335">SUM(E252,E257,E258)</f>
        <v>0</v>
      </c>
      <c r="F251" s="171">
        <f t="shared" si="335"/>
        <v>0</v>
      </c>
      <c r="G251" s="170">
        <f t="shared" si="335"/>
        <v>0</v>
      </c>
      <c r="H251" s="37">
        <f t="shared" si="335"/>
        <v>0</v>
      </c>
      <c r="I251" s="171">
        <f t="shared" si="335"/>
        <v>0</v>
      </c>
      <c r="J251" s="170">
        <f t="shared" si="335"/>
        <v>0</v>
      </c>
      <c r="K251" s="37">
        <f t="shared" si="335"/>
        <v>0</v>
      </c>
      <c r="L251" s="171">
        <f t="shared" si="335"/>
        <v>0</v>
      </c>
      <c r="M251" s="170">
        <f t="shared" si="335"/>
        <v>0</v>
      </c>
      <c r="N251" s="37">
        <f t="shared" si="335"/>
        <v>0</v>
      </c>
      <c r="O251" s="171">
        <f t="shared" si="335"/>
        <v>0</v>
      </c>
      <c r="P251" s="256"/>
    </row>
    <row r="252" spans="1:16" ht="24" hidden="1" x14ac:dyDescent="0.25">
      <c r="A252" s="274">
        <v>6320</v>
      </c>
      <c r="B252" s="39" t="s">
        <v>282</v>
      </c>
      <c r="C252" s="234">
        <f t="shared" si="288"/>
        <v>0</v>
      </c>
      <c r="D252" s="174">
        <f>SUM(D253:D256)</f>
        <v>0</v>
      </c>
      <c r="E252" s="80">
        <f t="shared" ref="E252:O252" si="336">SUM(E253:E256)</f>
        <v>0</v>
      </c>
      <c r="F252" s="175">
        <f t="shared" si="336"/>
        <v>0</v>
      </c>
      <c r="G252" s="174">
        <f t="shared" si="336"/>
        <v>0</v>
      </c>
      <c r="H252" s="80">
        <f t="shared" si="336"/>
        <v>0</v>
      </c>
      <c r="I252" s="175">
        <f t="shared" si="336"/>
        <v>0</v>
      </c>
      <c r="J252" s="174">
        <f t="shared" si="336"/>
        <v>0</v>
      </c>
      <c r="K252" s="80">
        <f t="shared" si="336"/>
        <v>0</v>
      </c>
      <c r="L252" s="175">
        <f t="shared" si="336"/>
        <v>0</v>
      </c>
      <c r="M252" s="174">
        <f t="shared" si="336"/>
        <v>0</v>
      </c>
      <c r="N252" s="80">
        <f t="shared" si="336"/>
        <v>0</v>
      </c>
      <c r="O252" s="175">
        <f t="shared" si="336"/>
        <v>0</v>
      </c>
      <c r="P252" s="253"/>
    </row>
    <row r="253" spans="1:16" ht="12" hidden="1" customHeight="1" x14ac:dyDescent="0.25">
      <c r="A253" s="30">
        <v>6322</v>
      </c>
      <c r="B253" s="42" t="s">
        <v>220</v>
      </c>
      <c r="C253" s="222">
        <f t="shared" si="288"/>
        <v>0</v>
      </c>
      <c r="D253" s="176"/>
      <c r="E253" s="44"/>
      <c r="F253" s="96">
        <f t="shared" ref="F253:F258" si="337">D253+E253</f>
        <v>0</v>
      </c>
      <c r="G253" s="143"/>
      <c r="H253" s="31"/>
      <c r="I253" s="96">
        <f t="shared" ref="I253:I258" si="338">G253+H253</f>
        <v>0</v>
      </c>
      <c r="J253" s="143"/>
      <c r="K253" s="31"/>
      <c r="L253" s="96">
        <f t="shared" ref="L253:L258" si="339">K253+J253</f>
        <v>0</v>
      </c>
      <c r="M253" s="143"/>
      <c r="N253" s="31"/>
      <c r="O253" s="96">
        <f t="shared" ref="O253:O258" si="340">N253+M253</f>
        <v>0</v>
      </c>
      <c r="P253" s="254"/>
    </row>
    <row r="254" spans="1:16" ht="24" hidden="1" customHeight="1" x14ac:dyDescent="0.25">
      <c r="A254" s="30">
        <v>6323</v>
      </c>
      <c r="B254" s="42" t="s">
        <v>308</v>
      </c>
      <c r="C254" s="222">
        <f t="shared" si="288"/>
        <v>0</v>
      </c>
      <c r="D254" s="176"/>
      <c r="E254" s="44"/>
      <c r="F254" s="96">
        <f t="shared" si="337"/>
        <v>0</v>
      </c>
      <c r="G254" s="143"/>
      <c r="H254" s="31"/>
      <c r="I254" s="96">
        <f t="shared" si="338"/>
        <v>0</v>
      </c>
      <c r="J254" s="143"/>
      <c r="K254" s="31"/>
      <c r="L254" s="96">
        <f t="shared" si="339"/>
        <v>0</v>
      </c>
      <c r="M254" s="143"/>
      <c r="N254" s="31"/>
      <c r="O254" s="96">
        <f t="shared" si="340"/>
        <v>0</v>
      </c>
      <c r="P254" s="254"/>
    </row>
    <row r="255" spans="1:16" ht="24" hidden="1" customHeight="1" x14ac:dyDescent="0.25">
      <c r="A255" s="30">
        <v>6324</v>
      </c>
      <c r="B255" s="42" t="s">
        <v>269</v>
      </c>
      <c r="C255" s="222">
        <f t="shared" si="288"/>
        <v>0</v>
      </c>
      <c r="D255" s="176"/>
      <c r="E255" s="44"/>
      <c r="F255" s="96">
        <f t="shared" si="337"/>
        <v>0</v>
      </c>
      <c r="G255" s="143"/>
      <c r="H255" s="31"/>
      <c r="I255" s="96">
        <f t="shared" si="338"/>
        <v>0</v>
      </c>
      <c r="J255" s="143"/>
      <c r="K255" s="31"/>
      <c r="L255" s="96">
        <f t="shared" si="339"/>
        <v>0</v>
      </c>
      <c r="M255" s="143"/>
      <c r="N255" s="31"/>
      <c r="O255" s="96">
        <f t="shared" si="340"/>
        <v>0</v>
      </c>
      <c r="P255" s="254"/>
    </row>
    <row r="256" spans="1:16" ht="12" hidden="1" customHeight="1" x14ac:dyDescent="0.25">
      <c r="A256" s="27">
        <v>6329</v>
      </c>
      <c r="B256" s="39" t="s">
        <v>270</v>
      </c>
      <c r="C256" s="221">
        <f t="shared" si="288"/>
        <v>0</v>
      </c>
      <c r="D256" s="177"/>
      <c r="E256" s="41"/>
      <c r="F256" s="175">
        <f t="shared" si="337"/>
        <v>0</v>
      </c>
      <c r="G256" s="142"/>
      <c r="H256" s="28"/>
      <c r="I256" s="175">
        <f t="shared" si="338"/>
        <v>0</v>
      </c>
      <c r="J256" s="142"/>
      <c r="K256" s="28"/>
      <c r="L256" s="175">
        <f t="shared" si="339"/>
        <v>0</v>
      </c>
      <c r="M256" s="142"/>
      <c r="N256" s="28"/>
      <c r="O256" s="175">
        <f t="shared" si="340"/>
        <v>0</v>
      </c>
      <c r="P256" s="253"/>
    </row>
    <row r="257" spans="1:16" ht="24" hidden="1" customHeight="1" x14ac:dyDescent="0.25">
      <c r="A257" s="92">
        <v>6330</v>
      </c>
      <c r="B257" s="93" t="s">
        <v>221</v>
      </c>
      <c r="C257" s="234">
        <f t="shared" si="288"/>
        <v>0</v>
      </c>
      <c r="D257" s="180"/>
      <c r="E257" s="85"/>
      <c r="F257" s="91">
        <f t="shared" si="337"/>
        <v>0</v>
      </c>
      <c r="G257" s="196"/>
      <c r="H257" s="194"/>
      <c r="I257" s="91">
        <f t="shared" si="338"/>
        <v>0</v>
      </c>
      <c r="J257" s="196"/>
      <c r="K257" s="194"/>
      <c r="L257" s="91">
        <f t="shared" si="339"/>
        <v>0</v>
      </c>
      <c r="M257" s="196"/>
      <c r="N257" s="194"/>
      <c r="O257" s="91">
        <f t="shared" si="340"/>
        <v>0</v>
      </c>
      <c r="P257" s="264"/>
    </row>
    <row r="258" spans="1:16" ht="12" hidden="1" customHeight="1" x14ac:dyDescent="0.25">
      <c r="A258" s="77">
        <v>6360</v>
      </c>
      <c r="B258" s="42" t="s">
        <v>222</v>
      </c>
      <c r="C258" s="222">
        <f t="shared" si="288"/>
        <v>0</v>
      </c>
      <c r="D258" s="176"/>
      <c r="E258" s="44"/>
      <c r="F258" s="96">
        <f t="shared" si="337"/>
        <v>0</v>
      </c>
      <c r="G258" s="143"/>
      <c r="H258" s="31"/>
      <c r="I258" s="96">
        <f t="shared" si="338"/>
        <v>0</v>
      </c>
      <c r="J258" s="143"/>
      <c r="K258" s="31"/>
      <c r="L258" s="96">
        <f t="shared" si="339"/>
        <v>0</v>
      </c>
      <c r="M258" s="143"/>
      <c r="N258" s="31"/>
      <c r="O258" s="96">
        <f t="shared" si="340"/>
        <v>0</v>
      </c>
      <c r="P258" s="254"/>
    </row>
    <row r="259" spans="1:16" ht="36" x14ac:dyDescent="0.25">
      <c r="A259" s="34">
        <v>6400</v>
      </c>
      <c r="B259" s="74" t="s">
        <v>223</v>
      </c>
      <c r="C259" s="220">
        <f t="shared" si="288"/>
        <v>1000</v>
      </c>
      <c r="D259" s="170">
        <f>SUM(D260,D264)</f>
        <v>0</v>
      </c>
      <c r="E259" s="37">
        <f t="shared" ref="E259:O259" si="341">SUM(E260,E264)</f>
        <v>0</v>
      </c>
      <c r="F259" s="171">
        <f t="shared" si="341"/>
        <v>0</v>
      </c>
      <c r="G259" s="170">
        <f t="shared" si="341"/>
        <v>0</v>
      </c>
      <c r="H259" s="37">
        <f t="shared" si="341"/>
        <v>0</v>
      </c>
      <c r="I259" s="171">
        <f t="shared" si="341"/>
        <v>0</v>
      </c>
      <c r="J259" s="170">
        <f t="shared" si="341"/>
        <v>1000</v>
      </c>
      <c r="K259" s="37">
        <f t="shared" si="341"/>
        <v>0</v>
      </c>
      <c r="L259" s="171">
        <f t="shared" si="341"/>
        <v>1000</v>
      </c>
      <c r="M259" s="170">
        <f t="shared" si="341"/>
        <v>0</v>
      </c>
      <c r="N259" s="37">
        <f t="shared" si="341"/>
        <v>0</v>
      </c>
      <c r="O259" s="171">
        <f t="shared" si="341"/>
        <v>0</v>
      </c>
      <c r="P259" s="256"/>
    </row>
    <row r="260" spans="1:16" ht="24" hidden="1" x14ac:dyDescent="0.25">
      <c r="A260" s="274">
        <v>6410</v>
      </c>
      <c r="B260" s="39" t="s">
        <v>224</v>
      </c>
      <c r="C260" s="221">
        <f t="shared" si="288"/>
        <v>0</v>
      </c>
      <c r="D260" s="174">
        <f>SUM(D261:D263)</f>
        <v>0</v>
      </c>
      <c r="E260" s="80">
        <f t="shared" ref="E260:O260" si="342">SUM(E261:E263)</f>
        <v>0</v>
      </c>
      <c r="F260" s="175">
        <f t="shared" si="342"/>
        <v>0</v>
      </c>
      <c r="G260" s="174">
        <f t="shared" si="342"/>
        <v>0</v>
      </c>
      <c r="H260" s="80">
        <f t="shared" si="342"/>
        <v>0</v>
      </c>
      <c r="I260" s="175">
        <f t="shared" si="342"/>
        <v>0</v>
      </c>
      <c r="J260" s="174">
        <f t="shared" si="342"/>
        <v>0</v>
      </c>
      <c r="K260" s="80">
        <f t="shared" si="342"/>
        <v>0</v>
      </c>
      <c r="L260" s="175">
        <f t="shared" si="342"/>
        <v>0</v>
      </c>
      <c r="M260" s="174">
        <f t="shared" si="342"/>
        <v>0</v>
      </c>
      <c r="N260" s="80">
        <f t="shared" si="342"/>
        <v>0</v>
      </c>
      <c r="O260" s="175">
        <f t="shared" si="342"/>
        <v>0</v>
      </c>
      <c r="P260" s="253"/>
    </row>
    <row r="261" spans="1:16" ht="12" hidden="1" customHeight="1" x14ac:dyDescent="0.25">
      <c r="A261" s="30">
        <v>6411</v>
      </c>
      <c r="B261" s="95" t="s">
        <v>225</v>
      </c>
      <c r="C261" s="222">
        <f t="shared" si="288"/>
        <v>0</v>
      </c>
      <c r="D261" s="176"/>
      <c r="E261" s="44"/>
      <c r="F261" s="96">
        <f t="shared" ref="F261:F263" si="343">D261+E261</f>
        <v>0</v>
      </c>
      <c r="G261" s="143"/>
      <c r="H261" s="31"/>
      <c r="I261" s="96">
        <f t="shared" ref="I261:I263" si="344">G261+H261</f>
        <v>0</v>
      </c>
      <c r="J261" s="143"/>
      <c r="K261" s="31"/>
      <c r="L261" s="96">
        <f t="shared" ref="L261:L263" si="345">K261+J261</f>
        <v>0</v>
      </c>
      <c r="M261" s="143"/>
      <c r="N261" s="31"/>
      <c r="O261" s="96">
        <f t="shared" ref="O261:O263" si="346">N261+M261</f>
        <v>0</v>
      </c>
      <c r="P261" s="254"/>
    </row>
    <row r="262" spans="1:16" ht="36" hidden="1" customHeight="1" x14ac:dyDescent="0.25">
      <c r="A262" s="30">
        <v>6412</v>
      </c>
      <c r="B262" s="42" t="s">
        <v>226</v>
      </c>
      <c r="C262" s="222">
        <f t="shared" si="288"/>
        <v>0</v>
      </c>
      <c r="D262" s="176"/>
      <c r="E262" s="44"/>
      <c r="F262" s="96">
        <f t="shared" si="343"/>
        <v>0</v>
      </c>
      <c r="G262" s="143"/>
      <c r="H262" s="31"/>
      <c r="I262" s="96">
        <f t="shared" si="344"/>
        <v>0</v>
      </c>
      <c r="J262" s="143"/>
      <c r="K262" s="31"/>
      <c r="L262" s="96">
        <f t="shared" si="345"/>
        <v>0</v>
      </c>
      <c r="M262" s="143"/>
      <c r="N262" s="31"/>
      <c r="O262" s="96">
        <f t="shared" si="346"/>
        <v>0</v>
      </c>
      <c r="P262" s="254"/>
    </row>
    <row r="263" spans="1:16" ht="36" hidden="1" customHeight="1" x14ac:dyDescent="0.25">
      <c r="A263" s="30">
        <v>6419</v>
      </c>
      <c r="B263" s="42" t="s">
        <v>227</v>
      </c>
      <c r="C263" s="222">
        <f t="shared" si="288"/>
        <v>0</v>
      </c>
      <c r="D263" s="176"/>
      <c r="E263" s="44"/>
      <c r="F263" s="96">
        <f t="shared" si="343"/>
        <v>0</v>
      </c>
      <c r="G263" s="143"/>
      <c r="H263" s="31"/>
      <c r="I263" s="96">
        <f t="shared" si="344"/>
        <v>0</v>
      </c>
      <c r="J263" s="143"/>
      <c r="K263" s="31"/>
      <c r="L263" s="96">
        <f t="shared" si="345"/>
        <v>0</v>
      </c>
      <c r="M263" s="143"/>
      <c r="N263" s="31"/>
      <c r="O263" s="96">
        <f t="shared" si="346"/>
        <v>0</v>
      </c>
      <c r="P263" s="254"/>
    </row>
    <row r="264" spans="1:16" ht="48" x14ac:dyDescent="0.25">
      <c r="A264" s="77">
        <v>6420</v>
      </c>
      <c r="B264" s="42" t="s">
        <v>309</v>
      </c>
      <c r="C264" s="222">
        <f t="shared" si="288"/>
        <v>1000</v>
      </c>
      <c r="D264" s="172">
        <f>SUM(D265:D268)</f>
        <v>0</v>
      </c>
      <c r="E264" s="78">
        <f t="shared" ref="E264:F264" si="347">SUM(E265:E268)</f>
        <v>0</v>
      </c>
      <c r="F264" s="96">
        <f t="shared" si="347"/>
        <v>0</v>
      </c>
      <c r="G264" s="172">
        <f>SUM(G265:G268)</f>
        <v>0</v>
      </c>
      <c r="H264" s="78">
        <f t="shared" ref="H264:I264" si="348">SUM(H265:H268)</f>
        <v>0</v>
      </c>
      <c r="I264" s="96">
        <f t="shared" si="348"/>
        <v>0</v>
      </c>
      <c r="J264" s="172">
        <f>SUM(J265:J268)</f>
        <v>1000</v>
      </c>
      <c r="K264" s="78">
        <f t="shared" ref="K264:L264" si="349">SUM(K265:K268)</f>
        <v>0</v>
      </c>
      <c r="L264" s="96">
        <f t="shared" si="349"/>
        <v>1000</v>
      </c>
      <c r="M264" s="172">
        <f>SUM(M265:M268)</f>
        <v>0</v>
      </c>
      <c r="N264" s="78">
        <f t="shared" ref="N264:O264" si="350">SUM(N265:N268)</f>
        <v>0</v>
      </c>
      <c r="O264" s="96">
        <f t="shared" si="350"/>
        <v>0</v>
      </c>
      <c r="P264" s="254"/>
    </row>
    <row r="265" spans="1:16" ht="36" hidden="1" customHeight="1" x14ac:dyDescent="0.25">
      <c r="A265" s="30">
        <v>6421</v>
      </c>
      <c r="B265" s="42" t="s">
        <v>310</v>
      </c>
      <c r="C265" s="222">
        <f t="shared" si="288"/>
        <v>0</v>
      </c>
      <c r="D265" s="176"/>
      <c r="E265" s="44"/>
      <c r="F265" s="96">
        <f t="shared" ref="F265:F268" si="351">D265+E265</f>
        <v>0</v>
      </c>
      <c r="G265" s="143"/>
      <c r="H265" s="31"/>
      <c r="I265" s="96">
        <f t="shared" ref="I265:I268" si="352">G265+H265</f>
        <v>0</v>
      </c>
      <c r="J265" s="143"/>
      <c r="K265" s="31"/>
      <c r="L265" s="96">
        <f t="shared" ref="L265:L268" si="353">K265+J265</f>
        <v>0</v>
      </c>
      <c r="M265" s="143"/>
      <c r="N265" s="31"/>
      <c r="O265" s="96">
        <f t="shared" ref="O265:O268" si="354">N265+M265</f>
        <v>0</v>
      </c>
      <c r="P265" s="254"/>
    </row>
    <row r="266" spans="1:16" ht="12" hidden="1" customHeight="1" x14ac:dyDescent="0.25">
      <c r="A266" s="30">
        <v>6422</v>
      </c>
      <c r="B266" s="42" t="s">
        <v>228</v>
      </c>
      <c r="C266" s="222">
        <f t="shared" si="288"/>
        <v>0</v>
      </c>
      <c r="D266" s="176"/>
      <c r="E266" s="44"/>
      <c r="F266" s="96">
        <f t="shared" si="351"/>
        <v>0</v>
      </c>
      <c r="G266" s="143"/>
      <c r="H266" s="31"/>
      <c r="I266" s="96">
        <f t="shared" si="352"/>
        <v>0</v>
      </c>
      <c r="J266" s="143"/>
      <c r="K266" s="31"/>
      <c r="L266" s="96">
        <f t="shared" si="353"/>
        <v>0</v>
      </c>
      <c r="M266" s="143"/>
      <c r="N266" s="31"/>
      <c r="O266" s="96">
        <f t="shared" si="354"/>
        <v>0</v>
      </c>
      <c r="P266" s="254"/>
    </row>
    <row r="267" spans="1:16" ht="13.5" hidden="1" customHeight="1" x14ac:dyDescent="0.25">
      <c r="A267" s="30">
        <v>6423</v>
      </c>
      <c r="B267" s="42" t="s">
        <v>229</v>
      </c>
      <c r="C267" s="222">
        <f t="shared" si="288"/>
        <v>0</v>
      </c>
      <c r="D267" s="176"/>
      <c r="E267" s="44"/>
      <c r="F267" s="96">
        <f t="shared" si="351"/>
        <v>0</v>
      </c>
      <c r="G267" s="143"/>
      <c r="H267" s="31"/>
      <c r="I267" s="96">
        <f t="shared" si="352"/>
        <v>0</v>
      </c>
      <c r="J267" s="143"/>
      <c r="K267" s="31"/>
      <c r="L267" s="96">
        <f t="shared" si="353"/>
        <v>0</v>
      </c>
      <c r="M267" s="143"/>
      <c r="N267" s="31"/>
      <c r="O267" s="96">
        <f t="shared" si="354"/>
        <v>0</v>
      </c>
      <c r="P267" s="254"/>
    </row>
    <row r="268" spans="1:16" ht="36" customHeight="1" x14ac:dyDescent="0.25">
      <c r="A268" s="30">
        <v>6424</v>
      </c>
      <c r="B268" s="42" t="s">
        <v>230</v>
      </c>
      <c r="C268" s="222">
        <f t="shared" si="288"/>
        <v>1000</v>
      </c>
      <c r="D268" s="176"/>
      <c r="E268" s="44"/>
      <c r="F268" s="96">
        <f t="shared" si="351"/>
        <v>0</v>
      </c>
      <c r="G268" s="143"/>
      <c r="H268" s="31"/>
      <c r="I268" s="96">
        <f t="shared" si="352"/>
        <v>0</v>
      </c>
      <c r="J268" s="143">
        <v>1000</v>
      </c>
      <c r="K268" s="31"/>
      <c r="L268" s="96">
        <f t="shared" si="353"/>
        <v>1000</v>
      </c>
      <c r="M268" s="143"/>
      <c r="N268" s="31"/>
      <c r="O268" s="96">
        <f t="shared" si="354"/>
        <v>0</v>
      </c>
      <c r="P268" s="254"/>
    </row>
    <row r="269" spans="1:16" ht="48" x14ac:dyDescent="0.25">
      <c r="A269" s="98">
        <v>7000</v>
      </c>
      <c r="B269" s="98" t="s">
        <v>311</v>
      </c>
      <c r="C269" s="236">
        <f t="shared" si="288"/>
        <v>4200</v>
      </c>
      <c r="D269" s="183">
        <f>SUM(D270,D281)</f>
        <v>0</v>
      </c>
      <c r="E269" s="99">
        <f t="shared" ref="E269:F269" si="355">SUM(E270,E281)</f>
        <v>0</v>
      </c>
      <c r="F269" s="184">
        <f t="shared" si="355"/>
        <v>0</v>
      </c>
      <c r="G269" s="183">
        <f>SUM(G270,G281)</f>
        <v>0</v>
      </c>
      <c r="H269" s="99">
        <f t="shared" ref="H269:I269" si="356">SUM(H270,H281)</f>
        <v>0</v>
      </c>
      <c r="I269" s="184">
        <f t="shared" si="356"/>
        <v>0</v>
      </c>
      <c r="J269" s="183">
        <f>SUM(J270,J281)</f>
        <v>4200</v>
      </c>
      <c r="K269" s="99">
        <f t="shared" ref="K269:L269" si="357">SUM(K270,K281)</f>
        <v>0</v>
      </c>
      <c r="L269" s="184">
        <f t="shared" si="357"/>
        <v>4200</v>
      </c>
      <c r="M269" s="183">
        <f>SUM(M270,M281)</f>
        <v>0</v>
      </c>
      <c r="N269" s="99">
        <f t="shared" ref="N269:O269" si="358">SUM(N270,N281)</f>
        <v>0</v>
      </c>
      <c r="O269" s="184">
        <f t="shared" si="358"/>
        <v>0</v>
      </c>
      <c r="P269" s="266"/>
    </row>
    <row r="270" spans="1:16" ht="24" x14ac:dyDescent="0.25">
      <c r="A270" s="34">
        <v>7200</v>
      </c>
      <c r="B270" s="74" t="s">
        <v>312</v>
      </c>
      <c r="C270" s="220">
        <f t="shared" si="288"/>
        <v>4200</v>
      </c>
      <c r="D270" s="170">
        <f>SUM(D271,D272,D275,D276,D280)</f>
        <v>0</v>
      </c>
      <c r="E270" s="37">
        <f t="shared" ref="E270:F270" si="359">SUM(E271,E272,E275,E276,E280)</f>
        <v>0</v>
      </c>
      <c r="F270" s="171">
        <f t="shared" si="359"/>
        <v>0</v>
      </c>
      <c r="G270" s="170">
        <f>SUM(G271,G272,G275,G276,G280)</f>
        <v>0</v>
      </c>
      <c r="H270" s="37">
        <f t="shared" ref="H270:I270" si="360">SUM(H271,H272,H275,H276,H280)</f>
        <v>0</v>
      </c>
      <c r="I270" s="171">
        <f t="shared" si="360"/>
        <v>0</v>
      </c>
      <c r="J270" s="170">
        <f>SUM(J271,J272,J275,J276,J280)</f>
        <v>4200</v>
      </c>
      <c r="K270" s="37">
        <f t="shared" ref="K270:L270" si="361">SUM(K271,K272,K275,K276,K280)</f>
        <v>0</v>
      </c>
      <c r="L270" s="171">
        <f t="shared" si="361"/>
        <v>4200</v>
      </c>
      <c r="M270" s="170">
        <f>SUM(M271,M272,M275,M276,M280)</f>
        <v>0</v>
      </c>
      <c r="N270" s="37">
        <f t="shared" ref="N270:O270" si="362">SUM(N271,N272,N275,N276,N280)</f>
        <v>0</v>
      </c>
      <c r="O270" s="171">
        <f t="shared" si="362"/>
        <v>0</v>
      </c>
      <c r="P270" s="256"/>
    </row>
    <row r="271" spans="1:16" ht="24" hidden="1" customHeight="1" x14ac:dyDescent="0.25">
      <c r="A271" s="274">
        <v>7210</v>
      </c>
      <c r="B271" s="39" t="s">
        <v>231</v>
      </c>
      <c r="C271" s="221">
        <f t="shared" si="288"/>
        <v>0</v>
      </c>
      <c r="D271" s="177"/>
      <c r="E271" s="41"/>
      <c r="F271" s="175">
        <f>D271+E271</f>
        <v>0</v>
      </c>
      <c r="G271" s="142"/>
      <c r="H271" s="28"/>
      <c r="I271" s="175">
        <f>G271+H271</f>
        <v>0</v>
      </c>
      <c r="J271" s="142"/>
      <c r="K271" s="28"/>
      <c r="L271" s="175">
        <f>K271+J271</f>
        <v>0</v>
      </c>
      <c r="M271" s="142"/>
      <c r="N271" s="28"/>
      <c r="O271" s="175">
        <f>N271+M271</f>
        <v>0</v>
      </c>
      <c r="P271" s="253"/>
    </row>
    <row r="272" spans="1:16" s="97" customFormat="1" ht="24" hidden="1" x14ac:dyDescent="0.25">
      <c r="A272" s="77">
        <v>7220</v>
      </c>
      <c r="B272" s="42" t="s">
        <v>313</v>
      </c>
      <c r="C272" s="222">
        <f t="shared" si="288"/>
        <v>0</v>
      </c>
      <c r="D272" s="172">
        <f>SUM(D273:D274)</f>
        <v>0</v>
      </c>
      <c r="E272" s="78">
        <f t="shared" ref="E272:F272" si="363">SUM(E273:E274)</f>
        <v>0</v>
      </c>
      <c r="F272" s="96">
        <f t="shared" si="363"/>
        <v>0</v>
      </c>
      <c r="G272" s="172">
        <f>SUM(G273:G274)</f>
        <v>0</v>
      </c>
      <c r="H272" s="78">
        <f t="shared" ref="H272:I272" si="364">SUM(H273:H274)</f>
        <v>0</v>
      </c>
      <c r="I272" s="96">
        <f t="shared" si="364"/>
        <v>0</v>
      </c>
      <c r="J272" s="172">
        <f>SUM(J273:J274)</f>
        <v>0</v>
      </c>
      <c r="K272" s="78">
        <f t="shared" ref="K272:L272" si="365">SUM(K273:K274)</f>
        <v>0</v>
      </c>
      <c r="L272" s="96">
        <f t="shared" si="365"/>
        <v>0</v>
      </c>
      <c r="M272" s="172">
        <f>SUM(M273:M274)</f>
        <v>0</v>
      </c>
      <c r="N272" s="78">
        <f t="shared" ref="N272:O272" si="366">SUM(N273:N274)</f>
        <v>0</v>
      </c>
      <c r="O272" s="96">
        <f t="shared" si="366"/>
        <v>0</v>
      </c>
      <c r="P272" s="254"/>
    </row>
    <row r="273" spans="1:16" s="97" customFormat="1" ht="36" hidden="1" customHeight="1" x14ac:dyDescent="0.25">
      <c r="A273" s="30">
        <v>7221</v>
      </c>
      <c r="B273" s="42" t="s">
        <v>232</v>
      </c>
      <c r="C273" s="222">
        <f t="shared" si="288"/>
        <v>0</v>
      </c>
      <c r="D273" s="176"/>
      <c r="E273" s="44"/>
      <c r="F273" s="96">
        <f t="shared" ref="F273:F275" si="367">D273+E273</f>
        <v>0</v>
      </c>
      <c r="G273" s="143"/>
      <c r="H273" s="31"/>
      <c r="I273" s="96">
        <f t="shared" ref="I273:I275" si="368">G273+H273</f>
        <v>0</v>
      </c>
      <c r="J273" s="143"/>
      <c r="K273" s="31"/>
      <c r="L273" s="96">
        <f t="shared" ref="L273:L275" si="369">K273+J273</f>
        <v>0</v>
      </c>
      <c r="M273" s="143"/>
      <c r="N273" s="31"/>
      <c r="O273" s="96">
        <f t="shared" ref="O273:O275" si="370">N273+M273</f>
        <v>0</v>
      </c>
      <c r="P273" s="254"/>
    </row>
    <row r="274" spans="1:16" s="97" customFormat="1" ht="36" hidden="1" customHeight="1" x14ac:dyDescent="0.25">
      <c r="A274" s="30">
        <v>7222</v>
      </c>
      <c r="B274" s="42" t="s">
        <v>233</v>
      </c>
      <c r="C274" s="222">
        <f t="shared" si="288"/>
        <v>0</v>
      </c>
      <c r="D274" s="176"/>
      <c r="E274" s="44"/>
      <c r="F274" s="96">
        <f t="shared" si="367"/>
        <v>0</v>
      </c>
      <c r="G274" s="143"/>
      <c r="H274" s="31"/>
      <c r="I274" s="96">
        <f t="shared" si="368"/>
        <v>0</v>
      </c>
      <c r="J274" s="143"/>
      <c r="K274" s="31"/>
      <c r="L274" s="96">
        <f t="shared" si="369"/>
        <v>0</v>
      </c>
      <c r="M274" s="143"/>
      <c r="N274" s="31"/>
      <c r="O274" s="96">
        <f t="shared" si="370"/>
        <v>0</v>
      </c>
      <c r="P274" s="254"/>
    </row>
    <row r="275" spans="1:16" ht="24" customHeight="1" x14ac:dyDescent="0.25">
      <c r="A275" s="77">
        <v>7230</v>
      </c>
      <c r="B275" s="42" t="s">
        <v>274</v>
      </c>
      <c r="C275" s="222">
        <f t="shared" si="288"/>
        <v>4200</v>
      </c>
      <c r="D275" s="176"/>
      <c r="E275" s="44"/>
      <c r="F275" s="96">
        <f t="shared" si="367"/>
        <v>0</v>
      </c>
      <c r="G275" s="143"/>
      <c r="H275" s="31"/>
      <c r="I275" s="96">
        <f t="shared" si="368"/>
        <v>0</v>
      </c>
      <c r="J275" s="143">
        <v>4200</v>
      </c>
      <c r="K275" s="31"/>
      <c r="L275" s="96">
        <f t="shared" si="369"/>
        <v>4200</v>
      </c>
      <c r="M275" s="143"/>
      <c r="N275" s="31"/>
      <c r="O275" s="96">
        <f t="shared" si="370"/>
        <v>0</v>
      </c>
      <c r="P275" s="254"/>
    </row>
    <row r="276" spans="1:16" ht="24" hidden="1" x14ac:dyDescent="0.25">
      <c r="A276" s="77">
        <v>7240</v>
      </c>
      <c r="B276" s="42" t="s">
        <v>234</v>
      </c>
      <c r="C276" s="222">
        <f t="shared" ref="C276:C301" si="371">F276+I276+L276+O276</f>
        <v>0</v>
      </c>
      <c r="D276" s="172">
        <f t="shared" ref="D276:O276" si="372">SUM(D277:D279)</f>
        <v>0</v>
      </c>
      <c r="E276" s="78">
        <f t="shared" si="372"/>
        <v>0</v>
      </c>
      <c r="F276" s="96">
        <f t="shared" si="372"/>
        <v>0</v>
      </c>
      <c r="G276" s="172">
        <f t="shared" si="372"/>
        <v>0</v>
      </c>
      <c r="H276" s="78">
        <f t="shared" si="372"/>
        <v>0</v>
      </c>
      <c r="I276" s="96">
        <f t="shared" si="372"/>
        <v>0</v>
      </c>
      <c r="J276" s="172">
        <f>SUM(J277:J279)</f>
        <v>0</v>
      </c>
      <c r="K276" s="78">
        <f t="shared" ref="K276:L276" si="373">SUM(K277:K279)</f>
        <v>0</v>
      </c>
      <c r="L276" s="96">
        <f t="shared" si="373"/>
        <v>0</v>
      </c>
      <c r="M276" s="172">
        <f t="shared" si="372"/>
        <v>0</v>
      </c>
      <c r="N276" s="78">
        <f t="shared" si="372"/>
        <v>0</v>
      </c>
      <c r="O276" s="96">
        <f t="shared" si="372"/>
        <v>0</v>
      </c>
      <c r="P276" s="254"/>
    </row>
    <row r="277" spans="1:16" ht="48" hidden="1" customHeight="1" x14ac:dyDescent="0.25">
      <c r="A277" s="30">
        <v>7245</v>
      </c>
      <c r="B277" s="42" t="s">
        <v>235</v>
      </c>
      <c r="C277" s="222">
        <f t="shared" si="371"/>
        <v>0</v>
      </c>
      <c r="D277" s="176"/>
      <c r="E277" s="44"/>
      <c r="F277" s="96">
        <f t="shared" ref="F277:F280" si="374">D277+E277</f>
        <v>0</v>
      </c>
      <c r="G277" s="143"/>
      <c r="H277" s="31"/>
      <c r="I277" s="96">
        <f t="shared" ref="I277:I280" si="375">G277+H277</f>
        <v>0</v>
      </c>
      <c r="J277" s="143"/>
      <c r="K277" s="31"/>
      <c r="L277" s="96">
        <f t="shared" ref="L277:L280" si="376">K277+J277</f>
        <v>0</v>
      </c>
      <c r="M277" s="143"/>
      <c r="N277" s="31"/>
      <c r="O277" s="96">
        <f t="shared" ref="O277:O280" si="377">N277+M277</f>
        <v>0</v>
      </c>
      <c r="P277" s="254"/>
    </row>
    <row r="278" spans="1:16" ht="84.75" hidden="1" customHeight="1" x14ac:dyDescent="0.25">
      <c r="A278" s="30">
        <v>7246</v>
      </c>
      <c r="B278" s="42" t="s">
        <v>236</v>
      </c>
      <c r="C278" s="222">
        <f t="shared" si="371"/>
        <v>0</v>
      </c>
      <c r="D278" s="176"/>
      <c r="E278" s="44"/>
      <c r="F278" s="96">
        <f t="shared" si="374"/>
        <v>0</v>
      </c>
      <c r="G278" s="143"/>
      <c r="H278" s="31"/>
      <c r="I278" s="96">
        <f t="shared" si="375"/>
        <v>0</v>
      </c>
      <c r="J278" s="143"/>
      <c r="K278" s="31"/>
      <c r="L278" s="96">
        <f t="shared" si="376"/>
        <v>0</v>
      </c>
      <c r="M278" s="143"/>
      <c r="N278" s="31"/>
      <c r="O278" s="96">
        <f t="shared" si="377"/>
        <v>0</v>
      </c>
      <c r="P278" s="254"/>
    </row>
    <row r="279" spans="1:16" ht="36" hidden="1" customHeight="1" x14ac:dyDescent="0.25">
      <c r="A279" s="30">
        <v>7247</v>
      </c>
      <c r="B279" s="42" t="s">
        <v>288</v>
      </c>
      <c r="C279" s="222">
        <f t="shared" si="371"/>
        <v>0</v>
      </c>
      <c r="D279" s="176"/>
      <c r="E279" s="44"/>
      <c r="F279" s="96">
        <f t="shared" si="374"/>
        <v>0</v>
      </c>
      <c r="G279" s="143"/>
      <c r="H279" s="31"/>
      <c r="I279" s="96">
        <f t="shared" si="375"/>
        <v>0</v>
      </c>
      <c r="J279" s="143"/>
      <c r="K279" s="31"/>
      <c r="L279" s="96">
        <f t="shared" si="376"/>
        <v>0</v>
      </c>
      <c r="M279" s="143"/>
      <c r="N279" s="31"/>
      <c r="O279" s="96">
        <f t="shared" si="377"/>
        <v>0</v>
      </c>
      <c r="P279" s="254"/>
    </row>
    <row r="280" spans="1:16" ht="24" hidden="1" customHeight="1" x14ac:dyDescent="0.25">
      <c r="A280" s="274">
        <v>7260</v>
      </c>
      <c r="B280" s="39" t="s">
        <v>237</v>
      </c>
      <c r="C280" s="221">
        <f t="shared" si="371"/>
        <v>0</v>
      </c>
      <c r="D280" s="177"/>
      <c r="E280" s="41"/>
      <c r="F280" s="175">
        <f t="shared" si="374"/>
        <v>0</v>
      </c>
      <c r="G280" s="142"/>
      <c r="H280" s="28"/>
      <c r="I280" s="175">
        <f t="shared" si="375"/>
        <v>0</v>
      </c>
      <c r="J280" s="142"/>
      <c r="K280" s="28"/>
      <c r="L280" s="175">
        <f t="shared" si="376"/>
        <v>0</v>
      </c>
      <c r="M280" s="142"/>
      <c r="N280" s="28"/>
      <c r="O280" s="175">
        <f t="shared" si="377"/>
        <v>0</v>
      </c>
      <c r="P280" s="253"/>
    </row>
    <row r="281" spans="1:16" hidden="1" x14ac:dyDescent="0.25">
      <c r="A281" s="54">
        <v>7700</v>
      </c>
      <c r="B281" s="107" t="s">
        <v>266</v>
      </c>
      <c r="C281" s="224">
        <f t="shared" si="371"/>
        <v>0</v>
      </c>
      <c r="D281" s="185">
        <f t="shared" ref="D281:O281" si="378">D282</f>
        <v>0</v>
      </c>
      <c r="E281" s="108">
        <f t="shared" si="378"/>
        <v>0</v>
      </c>
      <c r="F281" s="186">
        <f t="shared" si="378"/>
        <v>0</v>
      </c>
      <c r="G281" s="185">
        <f t="shared" si="378"/>
        <v>0</v>
      </c>
      <c r="H281" s="108">
        <f t="shared" si="378"/>
        <v>0</v>
      </c>
      <c r="I281" s="186">
        <f t="shared" si="378"/>
        <v>0</v>
      </c>
      <c r="J281" s="185">
        <f t="shared" si="378"/>
        <v>0</v>
      </c>
      <c r="K281" s="108">
        <f t="shared" si="378"/>
        <v>0</v>
      </c>
      <c r="L281" s="186">
        <f t="shared" si="378"/>
        <v>0</v>
      </c>
      <c r="M281" s="185">
        <f t="shared" si="378"/>
        <v>0</v>
      </c>
      <c r="N281" s="108">
        <f t="shared" si="378"/>
        <v>0</v>
      </c>
      <c r="O281" s="186">
        <f t="shared" si="378"/>
        <v>0</v>
      </c>
      <c r="P281" s="258"/>
    </row>
    <row r="282" spans="1:16" ht="12" hidden="1" customHeight="1" x14ac:dyDescent="0.25">
      <c r="A282" s="75">
        <v>7720</v>
      </c>
      <c r="B282" s="39" t="s">
        <v>267</v>
      </c>
      <c r="C282" s="223">
        <f t="shared" si="371"/>
        <v>0</v>
      </c>
      <c r="D282" s="187"/>
      <c r="E282" s="48"/>
      <c r="F282" s="94">
        <f>D282+E282</f>
        <v>0</v>
      </c>
      <c r="G282" s="197"/>
      <c r="H282" s="50"/>
      <c r="I282" s="94">
        <f>G282+H282</f>
        <v>0</v>
      </c>
      <c r="J282" s="197"/>
      <c r="K282" s="50"/>
      <c r="L282" s="94">
        <f>K282+J282</f>
        <v>0</v>
      </c>
      <c r="M282" s="197"/>
      <c r="N282" s="50"/>
      <c r="O282" s="94">
        <f>N282+M282</f>
        <v>0</v>
      </c>
      <c r="P282" s="257"/>
    </row>
    <row r="283" spans="1:16" hidden="1" x14ac:dyDescent="0.25">
      <c r="A283" s="126">
        <v>9000</v>
      </c>
      <c r="B283" s="127" t="s">
        <v>292</v>
      </c>
      <c r="C283" s="237">
        <f t="shared" si="371"/>
        <v>0</v>
      </c>
      <c r="D283" s="188">
        <f t="shared" ref="D283:O284" si="379">D284</f>
        <v>0</v>
      </c>
      <c r="E283" s="128">
        <f t="shared" si="379"/>
        <v>0</v>
      </c>
      <c r="F283" s="189">
        <f t="shared" si="379"/>
        <v>0</v>
      </c>
      <c r="G283" s="188">
        <f>G284</f>
        <v>0</v>
      </c>
      <c r="H283" s="128">
        <f t="shared" ref="H283:I283" si="380">H284</f>
        <v>0</v>
      </c>
      <c r="I283" s="189">
        <f t="shared" si="380"/>
        <v>0</v>
      </c>
      <c r="J283" s="188">
        <f t="shared" si="379"/>
        <v>0</v>
      </c>
      <c r="K283" s="128">
        <f t="shared" si="379"/>
        <v>0</v>
      </c>
      <c r="L283" s="189">
        <f t="shared" si="379"/>
        <v>0</v>
      </c>
      <c r="M283" s="188">
        <f t="shared" si="379"/>
        <v>0</v>
      </c>
      <c r="N283" s="128">
        <f t="shared" si="379"/>
        <v>0</v>
      </c>
      <c r="O283" s="189">
        <f t="shared" si="379"/>
        <v>0</v>
      </c>
      <c r="P283" s="267"/>
    </row>
    <row r="284" spans="1:16" ht="24" hidden="1" x14ac:dyDescent="0.25">
      <c r="A284" s="125">
        <v>9200</v>
      </c>
      <c r="B284" s="42" t="s">
        <v>293</v>
      </c>
      <c r="C284" s="228">
        <f t="shared" si="371"/>
        <v>0</v>
      </c>
      <c r="D284" s="87">
        <f t="shared" si="379"/>
        <v>0</v>
      </c>
      <c r="E284" s="76">
        <f t="shared" si="379"/>
        <v>0</v>
      </c>
      <c r="F284" s="160">
        <f t="shared" si="379"/>
        <v>0</v>
      </c>
      <c r="G284" s="87">
        <f t="shared" si="379"/>
        <v>0</v>
      </c>
      <c r="H284" s="76">
        <f t="shared" si="379"/>
        <v>0</v>
      </c>
      <c r="I284" s="160">
        <f t="shared" si="379"/>
        <v>0</v>
      </c>
      <c r="J284" s="87">
        <f t="shared" si="379"/>
        <v>0</v>
      </c>
      <c r="K284" s="76">
        <f t="shared" si="379"/>
        <v>0</v>
      </c>
      <c r="L284" s="160">
        <f t="shared" si="379"/>
        <v>0</v>
      </c>
      <c r="M284" s="87">
        <f t="shared" si="379"/>
        <v>0</v>
      </c>
      <c r="N284" s="76">
        <f t="shared" si="379"/>
        <v>0</v>
      </c>
      <c r="O284" s="160">
        <f t="shared" si="379"/>
        <v>0</v>
      </c>
      <c r="P284" s="259"/>
    </row>
    <row r="285" spans="1:16" ht="24" hidden="1" customHeight="1" x14ac:dyDescent="0.25">
      <c r="A285" s="124">
        <v>9230</v>
      </c>
      <c r="B285" s="42" t="s">
        <v>294</v>
      </c>
      <c r="C285" s="228">
        <f t="shared" si="371"/>
        <v>0</v>
      </c>
      <c r="D285" s="178"/>
      <c r="E285" s="79"/>
      <c r="F285" s="160">
        <f>D285+E285</f>
        <v>0</v>
      </c>
      <c r="G285" s="173"/>
      <c r="H285" s="132"/>
      <c r="I285" s="160">
        <f>G285+H285</f>
        <v>0</v>
      </c>
      <c r="J285" s="173"/>
      <c r="K285" s="132"/>
      <c r="L285" s="160">
        <f>K285+J285</f>
        <v>0</v>
      </c>
      <c r="M285" s="173"/>
      <c r="N285" s="132"/>
      <c r="O285" s="160">
        <f>N285+M285</f>
        <v>0</v>
      </c>
      <c r="P285" s="259"/>
    </row>
    <row r="286" spans="1:16" hidden="1" x14ac:dyDescent="0.25">
      <c r="A286" s="95"/>
      <c r="B286" s="42" t="s">
        <v>238</v>
      </c>
      <c r="C286" s="222">
        <f t="shared" si="371"/>
        <v>0</v>
      </c>
      <c r="D286" s="172">
        <f>SUM(D287:D288)</f>
        <v>0</v>
      </c>
      <c r="E286" s="78">
        <f t="shared" ref="E286:F286" si="381">SUM(E287:E288)</f>
        <v>0</v>
      </c>
      <c r="F286" s="96">
        <f t="shared" si="381"/>
        <v>0</v>
      </c>
      <c r="G286" s="172">
        <f>SUM(G287:G288)</f>
        <v>0</v>
      </c>
      <c r="H286" s="78">
        <f t="shared" ref="H286:I286" si="382">SUM(H287:H288)</f>
        <v>0</v>
      </c>
      <c r="I286" s="96">
        <f t="shared" si="382"/>
        <v>0</v>
      </c>
      <c r="J286" s="172">
        <f>SUM(J287:J288)</f>
        <v>0</v>
      </c>
      <c r="K286" s="78">
        <f t="shared" ref="K286:L286" si="383">SUM(K287:K288)</f>
        <v>0</v>
      </c>
      <c r="L286" s="96">
        <f t="shared" si="383"/>
        <v>0</v>
      </c>
      <c r="M286" s="172">
        <f>SUM(M287:M288)</f>
        <v>0</v>
      </c>
      <c r="N286" s="78">
        <f t="shared" ref="N286:O286" si="384">SUM(N287:N288)</f>
        <v>0</v>
      </c>
      <c r="O286" s="96">
        <f t="shared" si="384"/>
        <v>0</v>
      </c>
      <c r="P286" s="254"/>
    </row>
    <row r="287" spans="1:16" ht="12" hidden="1" customHeight="1" x14ac:dyDescent="0.25">
      <c r="A287" s="95" t="s">
        <v>239</v>
      </c>
      <c r="B287" s="30" t="s">
        <v>240</v>
      </c>
      <c r="C287" s="222">
        <f t="shared" si="371"/>
        <v>0</v>
      </c>
      <c r="D287" s="176"/>
      <c r="E287" s="44"/>
      <c r="F287" s="96">
        <f t="shared" ref="F287:F288" si="385">D287+E287</f>
        <v>0</v>
      </c>
      <c r="G287" s="143"/>
      <c r="H287" s="31"/>
      <c r="I287" s="96">
        <f t="shared" ref="I287:I288" si="386">G287+H287</f>
        <v>0</v>
      </c>
      <c r="J287" s="143"/>
      <c r="K287" s="31"/>
      <c r="L287" s="96">
        <f t="shared" ref="L287:L288" si="387">K287+J287</f>
        <v>0</v>
      </c>
      <c r="M287" s="143"/>
      <c r="N287" s="31"/>
      <c r="O287" s="96">
        <f t="shared" ref="O287:O288" si="388">N287+M287</f>
        <v>0</v>
      </c>
      <c r="P287" s="254"/>
    </row>
    <row r="288" spans="1:16" ht="24" hidden="1" customHeight="1" x14ac:dyDescent="0.25">
      <c r="A288" s="95" t="s">
        <v>241</v>
      </c>
      <c r="B288" s="100" t="s">
        <v>242</v>
      </c>
      <c r="C288" s="221">
        <f t="shared" si="371"/>
        <v>0</v>
      </c>
      <c r="D288" s="177"/>
      <c r="E288" s="41"/>
      <c r="F288" s="175">
        <f t="shared" si="385"/>
        <v>0</v>
      </c>
      <c r="G288" s="142"/>
      <c r="H288" s="28"/>
      <c r="I288" s="175">
        <f t="shared" si="386"/>
        <v>0</v>
      </c>
      <c r="J288" s="142"/>
      <c r="K288" s="28"/>
      <c r="L288" s="175">
        <f t="shared" si="387"/>
        <v>0</v>
      </c>
      <c r="M288" s="142"/>
      <c r="N288" s="28"/>
      <c r="O288" s="175">
        <f t="shared" si="388"/>
        <v>0</v>
      </c>
      <c r="P288" s="253"/>
    </row>
    <row r="289" spans="1:16" ht="12.75" thickBot="1" x14ac:dyDescent="0.3">
      <c r="A289" s="111"/>
      <c r="B289" s="111" t="s">
        <v>243</v>
      </c>
      <c r="C289" s="238">
        <f t="shared" si="371"/>
        <v>2483050</v>
      </c>
      <c r="D289" s="190">
        <f t="shared" ref="D289:O289" si="389">SUM(D286,D269,D230,D195,D187,D173,D75,D53,D283)</f>
        <v>2452059</v>
      </c>
      <c r="E289" s="112">
        <f t="shared" si="389"/>
        <v>0</v>
      </c>
      <c r="F289" s="113">
        <f t="shared" si="389"/>
        <v>2452059</v>
      </c>
      <c r="G289" s="190">
        <f t="shared" si="389"/>
        <v>0</v>
      </c>
      <c r="H289" s="112">
        <f t="shared" si="389"/>
        <v>0</v>
      </c>
      <c r="I289" s="113">
        <f t="shared" si="389"/>
        <v>0</v>
      </c>
      <c r="J289" s="190">
        <f t="shared" si="389"/>
        <v>30991</v>
      </c>
      <c r="K289" s="112">
        <f t="shared" si="389"/>
        <v>0</v>
      </c>
      <c r="L289" s="113">
        <f t="shared" si="389"/>
        <v>30991</v>
      </c>
      <c r="M289" s="190">
        <f t="shared" si="389"/>
        <v>0</v>
      </c>
      <c r="N289" s="112">
        <f t="shared" si="389"/>
        <v>0</v>
      </c>
      <c r="O289" s="113">
        <f t="shared" si="389"/>
        <v>0</v>
      </c>
      <c r="P289" s="268"/>
    </row>
    <row r="290" spans="1:16" s="19" customFormat="1" ht="13.5" thickTop="1" thickBot="1" x14ac:dyDescent="0.3">
      <c r="A290" s="284" t="s">
        <v>244</v>
      </c>
      <c r="B290" s="285"/>
      <c r="C290" s="239">
        <f t="shared" si="371"/>
        <v>-4445</v>
      </c>
      <c r="D290" s="191">
        <f>SUM(D24,D25,D41)-D51</f>
        <v>0</v>
      </c>
      <c r="E290" s="114">
        <f t="shared" ref="E290:F290" si="390">SUM(E24,E25,E41)-E51</f>
        <v>0</v>
      </c>
      <c r="F290" s="115">
        <f t="shared" si="390"/>
        <v>0</v>
      </c>
      <c r="G290" s="191">
        <f>SUM(G24,G25,G41)-G51</f>
        <v>0</v>
      </c>
      <c r="H290" s="114">
        <f t="shared" ref="H290:I290" si="391">SUM(H24,H25,H41)-H51</f>
        <v>0</v>
      </c>
      <c r="I290" s="115">
        <f t="shared" si="391"/>
        <v>0</v>
      </c>
      <c r="J290" s="191">
        <f>(J26+J43)-J51</f>
        <v>-4445</v>
      </c>
      <c r="K290" s="114">
        <f t="shared" ref="K290:L290" si="392">(K26+K43)-K51</f>
        <v>0</v>
      </c>
      <c r="L290" s="115">
        <f t="shared" si="392"/>
        <v>-4445</v>
      </c>
      <c r="M290" s="191">
        <f>M45-M51</f>
        <v>0</v>
      </c>
      <c r="N290" s="114">
        <f t="shared" ref="N290:O290" si="393">N45-N51</f>
        <v>0</v>
      </c>
      <c r="O290" s="115">
        <f t="shared" si="393"/>
        <v>0</v>
      </c>
      <c r="P290" s="269"/>
    </row>
    <row r="291" spans="1:16" s="19" customFormat="1" ht="12.75" thickTop="1" x14ac:dyDescent="0.25">
      <c r="A291" s="286" t="s">
        <v>245</v>
      </c>
      <c r="B291" s="287"/>
      <c r="C291" s="240">
        <f t="shared" si="371"/>
        <v>4445</v>
      </c>
      <c r="D291" s="192">
        <f t="shared" ref="D291:O291" si="394">SUM(D292,D293)-D300+D301</f>
        <v>0</v>
      </c>
      <c r="E291" s="104">
        <f t="shared" si="394"/>
        <v>0</v>
      </c>
      <c r="F291" s="110">
        <f t="shared" si="394"/>
        <v>0</v>
      </c>
      <c r="G291" s="192">
        <f t="shared" si="394"/>
        <v>0</v>
      </c>
      <c r="H291" s="104">
        <f t="shared" si="394"/>
        <v>0</v>
      </c>
      <c r="I291" s="110">
        <f t="shared" si="394"/>
        <v>0</v>
      </c>
      <c r="J291" s="192">
        <f t="shared" si="394"/>
        <v>4445</v>
      </c>
      <c r="K291" s="104">
        <f t="shared" si="394"/>
        <v>0</v>
      </c>
      <c r="L291" s="110">
        <f t="shared" si="394"/>
        <v>4445</v>
      </c>
      <c r="M291" s="192">
        <f t="shared" si="394"/>
        <v>0</v>
      </c>
      <c r="N291" s="104">
        <f t="shared" si="394"/>
        <v>0</v>
      </c>
      <c r="O291" s="110">
        <f t="shared" si="394"/>
        <v>0</v>
      </c>
      <c r="P291" s="270"/>
    </row>
    <row r="292" spans="1:16" s="19" customFormat="1" ht="12.75" thickBot="1" x14ac:dyDescent="0.3">
      <c r="A292" s="65" t="s">
        <v>246</v>
      </c>
      <c r="B292" s="65" t="s">
        <v>247</v>
      </c>
      <c r="C292" s="230">
        <f t="shared" si="371"/>
        <v>4445</v>
      </c>
      <c r="D292" s="162">
        <f t="shared" ref="D292:O292" si="395">D21-D286</f>
        <v>0</v>
      </c>
      <c r="E292" s="66">
        <f t="shared" si="395"/>
        <v>0</v>
      </c>
      <c r="F292" s="163">
        <f t="shared" si="395"/>
        <v>0</v>
      </c>
      <c r="G292" s="162">
        <f t="shared" si="395"/>
        <v>0</v>
      </c>
      <c r="H292" s="66">
        <f t="shared" si="395"/>
        <v>0</v>
      </c>
      <c r="I292" s="163">
        <f t="shared" si="395"/>
        <v>0</v>
      </c>
      <c r="J292" s="162">
        <f t="shared" si="395"/>
        <v>4445</v>
      </c>
      <c r="K292" s="66">
        <f t="shared" si="395"/>
        <v>0</v>
      </c>
      <c r="L292" s="163">
        <f t="shared" si="395"/>
        <v>4445</v>
      </c>
      <c r="M292" s="162">
        <f t="shared" si="395"/>
        <v>0</v>
      </c>
      <c r="N292" s="66">
        <f t="shared" si="395"/>
        <v>0</v>
      </c>
      <c r="O292" s="163">
        <f t="shared" si="395"/>
        <v>0</v>
      </c>
      <c r="P292" s="251"/>
    </row>
    <row r="293" spans="1:16" s="19" customFormat="1" ht="12.75" hidden="1" thickTop="1" x14ac:dyDescent="0.25">
      <c r="A293" s="116" t="s">
        <v>248</v>
      </c>
      <c r="B293" s="116" t="s">
        <v>249</v>
      </c>
      <c r="C293" s="240">
        <f t="shared" si="371"/>
        <v>0</v>
      </c>
      <c r="D293" s="192">
        <f t="shared" ref="D293:O293" si="396">SUM(D294,D296,D298)-SUM(D295,D297,D299)</f>
        <v>0</v>
      </c>
      <c r="E293" s="104">
        <f t="shared" si="396"/>
        <v>0</v>
      </c>
      <c r="F293" s="110">
        <f t="shared" si="396"/>
        <v>0</v>
      </c>
      <c r="G293" s="192">
        <f t="shared" si="396"/>
        <v>0</v>
      </c>
      <c r="H293" s="104">
        <f t="shared" si="396"/>
        <v>0</v>
      </c>
      <c r="I293" s="110">
        <f t="shared" si="396"/>
        <v>0</v>
      </c>
      <c r="J293" s="192">
        <f t="shared" si="396"/>
        <v>0</v>
      </c>
      <c r="K293" s="104">
        <f t="shared" si="396"/>
        <v>0</v>
      </c>
      <c r="L293" s="110">
        <f t="shared" si="396"/>
        <v>0</v>
      </c>
      <c r="M293" s="192">
        <f t="shared" si="396"/>
        <v>0</v>
      </c>
      <c r="N293" s="104">
        <f t="shared" si="396"/>
        <v>0</v>
      </c>
      <c r="O293" s="110">
        <f t="shared" si="396"/>
        <v>0</v>
      </c>
      <c r="P293" s="270"/>
    </row>
    <row r="294" spans="1:16" ht="12" hidden="1" customHeight="1" x14ac:dyDescent="0.25">
      <c r="A294" s="101" t="s">
        <v>250</v>
      </c>
      <c r="B294" s="62" t="s">
        <v>251</v>
      </c>
      <c r="C294" s="223">
        <f t="shared" si="371"/>
        <v>0</v>
      </c>
      <c r="D294" s="187"/>
      <c r="E294" s="48"/>
      <c r="F294" s="94">
        <f t="shared" ref="F294:F301" si="397">D294+E294</f>
        <v>0</v>
      </c>
      <c r="G294" s="197"/>
      <c r="H294" s="50"/>
      <c r="I294" s="94">
        <f t="shared" ref="I294:I301" si="398">G294+H294</f>
        <v>0</v>
      </c>
      <c r="J294" s="197"/>
      <c r="K294" s="50"/>
      <c r="L294" s="94">
        <f t="shared" ref="L294:L301" si="399">K294+J294</f>
        <v>0</v>
      </c>
      <c r="M294" s="197"/>
      <c r="N294" s="50"/>
      <c r="O294" s="94">
        <f t="shared" ref="O294:O301" si="400">N294+M294</f>
        <v>0</v>
      </c>
      <c r="P294" s="257"/>
    </row>
    <row r="295" spans="1:16" ht="24" hidden="1" customHeight="1" x14ac:dyDescent="0.25">
      <c r="A295" s="95" t="s">
        <v>252</v>
      </c>
      <c r="B295" s="29" t="s">
        <v>253</v>
      </c>
      <c r="C295" s="222">
        <f t="shared" si="371"/>
        <v>0</v>
      </c>
      <c r="D295" s="176"/>
      <c r="E295" s="44"/>
      <c r="F295" s="96">
        <f t="shared" si="397"/>
        <v>0</v>
      </c>
      <c r="G295" s="143"/>
      <c r="H295" s="31"/>
      <c r="I295" s="96">
        <f t="shared" si="398"/>
        <v>0</v>
      </c>
      <c r="J295" s="143"/>
      <c r="K295" s="31"/>
      <c r="L295" s="96">
        <f t="shared" si="399"/>
        <v>0</v>
      </c>
      <c r="M295" s="143"/>
      <c r="N295" s="31"/>
      <c r="O295" s="96">
        <f t="shared" si="400"/>
        <v>0</v>
      </c>
      <c r="P295" s="254"/>
    </row>
    <row r="296" spans="1:16" ht="12" hidden="1" customHeight="1" x14ac:dyDescent="0.25">
      <c r="A296" s="95" t="s">
        <v>254</v>
      </c>
      <c r="B296" s="29" t="s">
        <v>255</v>
      </c>
      <c r="C296" s="222">
        <f t="shared" si="371"/>
        <v>0</v>
      </c>
      <c r="D296" s="176"/>
      <c r="E296" s="44"/>
      <c r="F296" s="96">
        <f t="shared" si="397"/>
        <v>0</v>
      </c>
      <c r="G296" s="143"/>
      <c r="H296" s="31"/>
      <c r="I296" s="96">
        <f t="shared" si="398"/>
        <v>0</v>
      </c>
      <c r="J296" s="143"/>
      <c r="K296" s="31"/>
      <c r="L296" s="96">
        <f t="shared" si="399"/>
        <v>0</v>
      </c>
      <c r="M296" s="143"/>
      <c r="N296" s="31"/>
      <c r="O296" s="96">
        <f t="shared" si="400"/>
        <v>0</v>
      </c>
      <c r="P296" s="254"/>
    </row>
    <row r="297" spans="1:16" ht="24" hidden="1" customHeight="1" x14ac:dyDescent="0.25">
      <c r="A297" s="95" t="s">
        <v>256</v>
      </c>
      <c r="B297" s="29" t="s">
        <v>257</v>
      </c>
      <c r="C297" s="222">
        <f t="shared" si="371"/>
        <v>0</v>
      </c>
      <c r="D297" s="176"/>
      <c r="E297" s="44"/>
      <c r="F297" s="96">
        <f t="shared" si="397"/>
        <v>0</v>
      </c>
      <c r="G297" s="143"/>
      <c r="H297" s="31"/>
      <c r="I297" s="96">
        <f t="shared" si="398"/>
        <v>0</v>
      </c>
      <c r="J297" s="143"/>
      <c r="K297" s="31"/>
      <c r="L297" s="96">
        <f t="shared" si="399"/>
        <v>0</v>
      </c>
      <c r="M297" s="143"/>
      <c r="N297" s="31"/>
      <c r="O297" s="96">
        <f t="shared" si="400"/>
        <v>0</v>
      </c>
      <c r="P297" s="254"/>
    </row>
    <row r="298" spans="1:16" ht="12" hidden="1" customHeight="1" x14ac:dyDescent="0.25">
      <c r="A298" s="95" t="s">
        <v>258</v>
      </c>
      <c r="B298" s="29" t="s">
        <v>259</v>
      </c>
      <c r="C298" s="222">
        <f t="shared" si="371"/>
        <v>0</v>
      </c>
      <c r="D298" s="176"/>
      <c r="E298" s="44"/>
      <c r="F298" s="96">
        <f t="shared" si="397"/>
        <v>0</v>
      </c>
      <c r="G298" s="143"/>
      <c r="H298" s="31"/>
      <c r="I298" s="96">
        <f t="shared" si="398"/>
        <v>0</v>
      </c>
      <c r="J298" s="143"/>
      <c r="K298" s="31"/>
      <c r="L298" s="96">
        <f t="shared" si="399"/>
        <v>0</v>
      </c>
      <c r="M298" s="143"/>
      <c r="N298" s="31"/>
      <c r="O298" s="96">
        <f t="shared" si="400"/>
        <v>0</v>
      </c>
      <c r="P298" s="254"/>
    </row>
    <row r="299" spans="1:16" ht="24.75" hidden="1" customHeight="1" thickBot="1" x14ac:dyDescent="0.25">
      <c r="A299" s="102" t="s">
        <v>260</v>
      </c>
      <c r="B299" s="103" t="s">
        <v>261</v>
      </c>
      <c r="C299" s="234">
        <f t="shared" si="371"/>
        <v>0</v>
      </c>
      <c r="D299" s="180"/>
      <c r="E299" s="85"/>
      <c r="F299" s="91">
        <f t="shared" si="397"/>
        <v>0</v>
      </c>
      <c r="G299" s="196"/>
      <c r="H299" s="194"/>
      <c r="I299" s="91">
        <f t="shared" si="398"/>
        <v>0</v>
      </c>
      <c r="J299" s="196"/>
      <c r="K299" s="194"/>
      <c r="L299" s="91">
        <f t="shared" si="399"/>
        <v>0</v>
      </c>
      <c r="M299" s="196"/>
      <c r="N299" s="194"/>
      <c r="O299" s="91">
        <f t="shared" si="400"/>
        <v>0</v>
      </c>
      <c r="P299" s="264"/>
    </row>
    <row r="300" spans="1:16" s="19" customFormat="1" ht="13.5" hidden="1" customHeight="1" thickTop="1" thickBot="1" x14ac:dyDescent="0.3">
      <c r="A300" s="117" t="s">
        <v>262</v>
      </c>
      <c r="B300" s="117" t="s">
        <v>263</v>
      </c>
      <c r="C300" s="239">
        <f t="shared" si="371"/>
        <v>0</v>
      </c>
      <c r="D300" s="193"/>
      <c r="E300" s="118"/>
      <c r="F300" s="115">
        <f t="shared" si="397"/>
        <v>0</v>
      </c>
      <c r="G300" s="193"/>
      <c r="H300" s="118"/>
      <c r="I300" s="248">
        <f t="shared" si="398"/>
        <v>0</v>
      </c>
      <c r="J300" s="193"/>
      <c r="K300" s="118"/>
      <c r="L300" s="248">
        <f t="shared" si="399"/>
        <v>0</v>
      </c>
      <c r="M300" s="193"/>
      <c r="N300" s="118"/>
      <c r="O300" s="248">
        <f t="shared" si="400"/>
        <v>0</v>
      </c>
      <c r="P300" s="271"/>
    </row>
    <row r="301" spans="1:16" s="19" customFormat="1" ht="48.75" hidden="1" customHeight="1" thickTop="1" x14ac:dyDescent="0.25">
      <c r="A301" s="116" t="s">
        <v>264</v>
      </c>
      <c r="B301" s="105" t="s">
        <v>265</v>
      </c>
      <c r="C301" s="240">
        <f t="shared" si="371"/>
        <v>0</v>
      </c>
      <c r="D301" s="179"/>
      <c r="E301" s="81"/>
      <c r="F301" s="171">
        <f t="shared" si="397"/>
        <v>0</v>
      </c>
      <c r="G301" s="179"/>
      <c r="H301" s="81"/>
      <c r="I301" s="171">
        <f t="shared" si="398"/>
        <v>0</v>
      </c>
      <c r="J301" s="179"/>
      <c r="K301" s="81"/>
      <c r="L301" s="171">
        <f t="shared" si="399"/>
        <v>0</v>
      </c>
      <c r="M301" s="179"/>
      <c r="N301" s="81"/>
      <c r="O301" s="171">
        <f t="shared" si="400"/>
        <v>0</v>
      </c>
      <c r="P301" s="256"/>
    </row>
    <row r="302" spans="1:16" ht="12.75" thickTop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6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</sheetData>
  <sheetProtection algorithmName="SHA-512" hashValue="E+xEfcq2c2AlKpSEHDjEPgGfXlLdNIMfnw34SRveXyMwurcmpyzt4acZ5Tm5iazJ2yLgn/lyRCocD+1Y3Ag6yw==" saltValue="bSbEmOelWCR9kxCfUTuphw==" spinCount="100000" sheet="1" objects="1" scenarios="1" formatCells="0" formatColumns="0" formatRows="0" deleteColumns="0"/>
  <autoFilter ref="A18:P301">
    <filterColumn colId="2">
      <filters>
        <filter val="1 000"/>
        <filter val="1 035"/>
        <filter val="1 305 468"/>
        <filter val="1 547 613"/>
        <filter val="1 627"/>
        <filter val="1 682"/>
        <filter val="1 915"/>
        <filter val="1 995"/>
        <filter val="10 759"/>
        <filter val="100"/>
        <filter val="102"/>
        <filter val="105 547"/>
        <filter val="11 709"/>
        <filter val="110 752"/>
        <filter val="13 061"/>
        <filter val="13 466"/>
        <filter val="15 656"/>
        <filter val="159 603"/>
        <filter val="16 480"/>
        <filter val="160"/>
        <filter val="2 097 130"/>
        <filter val="2 315"/>
        <filter val="2 452 059"/>
        <filter val="2 474 850"/>
        <filter val="2 483 050"/>
        <filter val="2 484"/>
        <filter val="2 721"/>
        <filter val="21 276"/>
        <filter val="242 145"/>
        <filter val="245"/>
        <filter val="25 018"/>
        <filter val="271 374"/>
        <filter val="28 622"/>
        <filter val="28 895"/>
        <filter val="29 274"/>
        <filter val="290"/>
        <filter val="3 000"/>
        <filter val="3 459"/>
        <filter val="3 666"/>
        <filter val="3 687"/>
        <filter val="30 074"/>
        <filter val="30 628"/>
        <filter val="30 918"/>
        <filter val="320"/>
        <filter val="336"/>
        <filter val="350"/>
        <filter val="37 204"/>
        <filter val="377 720"/>
        <filter val="389 914"/>
        <filter val="4 200"/>
        <filter val="4 445"/>
        <filter val="-4 445"/>
        <filter val="4 484"/>
        <filter val="43 747"/>
        <filter val="454"/>
        <filter val="5 066"/>
        <filter val="5 270"/>
        <filter val="500"/>
        <filter val="51 697"/>
        <filter val="53 520"/>
        <filter val="549 517"/>
        <filter val="55 617"/>
        <filter val="560"/>
        <filter val="581"/>
        <filter val="61 728"/>
        <filter val="63 000"/>
        <filter val="63 672"/>
        <filter val="70"/>
        <filter val="70 835"/>
        <filter val="75 428"/>
        <filter val="750"/>
        <filter val="8 042"/>
        <filter val="8 200"/>
        <filter val="8 582"/>
        <filter val="815"/>
        <filter val="877"/>
        <filter val="94 879"/>
      </filters>
    </filterColumn>
  </autoFilter>
  <mergeCells count="32">
    <mergeCell ref="C13:P13"/>
    <mergeCell ref="A2:P2"/>
    <mergeCell ref="C3:P3"/>
    <mergeCell ref="C4:P4"/>
    <mergeCell ref="C5:P5"/>
    <mergeCell ref="C6:P6"/>
    <mergeCell ref="C7:P7"/>
    <mergeCell ref="C8:P8"/>
    <mergeCell ref="C9:P9"/>
    <mergeCell ref="C10:P10"/>
    <mergeCell ref="C11:P11"/>
    <mergeCell ref="C12:P12"/>
    <mergeCell ref="C14:P14"/>
    <mergeCell ref="A15:A17"/>
    <mergeCell ref="B15:B17"/>
    <mergeCell ref="C15:P15"/>
    <mergeCell ref="C16:C17"/>
    <mergeCell ref="D16:D17"/>
    <mergeCell ref="E16:E17"/>
    <mergeCell ref="F16:F17"/>
    <mergeCell ref="G16:G17"/>
    <mergeCell ref="H16:H17"/>
    <mergeCell ref="O16:O17"/>
    <mergeCell ref="P16:P17"/>
    <mergeCell ref="L16:L17"/>
    <mergeCell ref="M16:M17"/>
    <mergeCell ref="N16:N17"/>
    <mergeCell ref="A290:B290"/>
    <mergeCell ref="A291:B291"/>
    <mergeCell ref="I16:I17"/>
    <mergeCell ref="J16:J17"/>
    <mergeCell ref="K16:K17"/>
  </mergeCells>
  <pageMargins left="0.98425196850393704" right="0.39370078740157483" top="0.59055118110236227" bottom="0.39370078740157483" header="0.23622047244094491" footer="0.23622047244094491"/>
  <pageSetup paperSize="9" scale="70" orientation="portrait" r:id="rId1"/>
  <headerFooter differentFirst="1">
    <oddFooter>&amp;L&amp;"Times New Roman,Regular"&amp;9&amp;D; &amp;T&amp;R&amp;"Times New Roman,Regular"&amp;9&amp;P (&amp;N)</oddFooter>
    <firstHeader xml:space="preserve">&amp;R&amp;"Times New Roman,Regular"&amp;9 10.pielikums Jūrmalas pilsētas domes
2019.gada 21.marta  saistošajiem noteikumiem Nr. 11
(protokols Nr.3,  22.punkts)
 </firstHeader>
    <firstFooter>&amp;L&amp;9&amp;D; &amp;T&amp;R&amp;9&amp;P (&amp;N)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Q318"/>
  <sheetViews>
    <sheetView showGridLines="0" view="pageLayout" zoomScaleNormal="100" workbookViewId="0">
      <selection activeCell="S2" sqref="S2"/>
    </sheetView>
  </sheetViews>
  <sheetFormatPr defaultRowHeight="12" outlineLevelCol="1" x14ac:dyDescent="0.25"/>
  <cols>
    <col min="1" max="1" width="10.85546875" style="6" customWidth="1"/>
    <col min="2" max="2" width="28" style="6" customWidth="1"/>
    <col min="3" max="3" width="8" style="6" customWidth="1"/>
    <col min="4" max="5" width="8.7109375" style="6" hidden="1" customWidth="1" outlineLevel="1"/>
    <col min="6" max="6" width="8.7109375" style="6" customWidth="1" collapsed="1"/>
    <col min="7" max="8" width="8.7109375" style="6" hidden="1" customWidth="1" outlineLevel="1"/>
    <col min="9" max="9" width="8.7109375" style="6" customWidth="1" collapsed="1"/>
    <col min="10" max="11" width="8.28515625" style="6" hidden="1" customWidth="1" outlineLevel="1"/>
    <col min="12" max="12" width="8.28515625" style="6" customWidth="1" collapsed="1"/>
    <col min="13" max="13" width="7.42578125" style="6" hidden="1" customWidth="1" outlineLevel="1"/>
    <col min="14" max="14" width="7.42578125" style="1" hidden="1" customWidth="1" outlineLevel="1"/>
    <col min="15" max="15" width="6.85546875" style="1" customWidth="1" collapsed="1"/>
    <col min="16" max="16" width="26.7109375" style="1" hidden="1" customWidth="1" outlineLevel="1"/>
    <col min="17" max="17" width="9.140625" style="1" collapsed="1"/>
    <col min="18" max="16384" width="9.140625" style="1"/>
  </cols>
  <sheetData>
    <row r="1" spans="1:17" x14ac:dyDescent="0.25">
      <c r="A1" s="130"/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06"/>
      <c r="O1" s="213" t="s">
        <v>339</v>
      </c>
      <c r="P1" s="130"/>
    </row>
    <row r="2" spans="1:17" ht="35.25" customHeight="1" x14ac:dyDescent="0.25">
      <c r="A2" s="313" t="s">
        <v>291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5"/>
      <c r="Q2" s="272"/>
    </row>
    <row r="3" spans="1:17" ht="12.75" customHeight="1" x14ac:dyDescent="0.25">
      <c r="A3" s="4" t="s">
        <v>0</v>
      </c>
      <c r="B3" s="5"/>
      <c r="C3" s="316" t="s">
        <v>323</v>
      </c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7"/>
      <c r="Q3" s="272"/>
    </row>
    <row r="4" spans="1:17" ht="12.75" customHeight="1" x14ac:dyDescent="0.25">
      <c r="A4" s="4" t="s">
        <v>1</v>
      </c>
      <c r="B4" s="5"/>
      <c r="C4" s="316" t="s">
        <v>324</v>
      </c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7"/>
      <c r="Q4" s="272"/>
    </row>
    <row r="5" spans="1:17" ht="12.75" customHeight="1" x14ac:dyDescent="0.25">
      <c r="A5" s="2" t="s">
        <v>2</v>
      </c>
      <c r="B5" s="3"/>
      <c r="C5" s="311" t="s">
        <v>327</v>
      </c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2"/>
      <c r="Q5" s="272"/>
    </row>
    <row r="6" spans="1:17" ht="12.75" customHeight="1" x14ac:dyDescent="0.25">
      <c r="A6" s="2" t="s">
        <v>3</v>
      </c>
      <c r="B6" s="3"/>
      <c r="C6" s="311" t="s">
        <v>325</v>
      </c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2"/>
      <c r="Q6" s="272"/>
    </row>
    <row r="7" spans="1:17" x14ac:dyDescent="0.25">
      <c r="A7" s="2" t="s">
        <v>4</v>
      </c>
      <c r="B7" s="3"/>
      <c r="C7" s="316" t="s">
        <v>338</v>
      </c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7"/>
      <c r="Q7" s="272"/>
    </row>
    <row r="8" spans="1:17" ht="12.75" customHeight="1" x14ac:dyDescent="0.25">
      <c r="A8" s="7" t="s">
        <v>5</v>
      </c>
      <c r="B8" s="3"/>
      <c r="C8" s="318"/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9"/>
      <c r="Q8" s="272"/>
    </row>
    <row r="9" spans="1:17" ht="12.75" customHeight="1" x14ac:dyDescent="0.25">
      <c r="A9" s="2"/>
      <c r="B9" s="3" t="s">
        <v>6</v>
      </c>
      <c r="C9" s="320" t="s">
        <v>328</v>
      </c>
      <c r="D9" s="311"/>
      <c r="E9" s="311"/>
      <c r="F9" s="320"/>
      <c r="G9" s="311"/>
      <c r="H9" s="311"/>
      <c r="I9" s="320"/>
      <c r="J9" s="311"/>
      <c r="K9" s="311"/>
      <c r="L9" s="320"/>
      <c r="M9" s="311"/>
      <c r="N9" s="311"/>
      <c r="O9" s="320"/>
      <c r="P9" s="312"/>
      <c r="Q9" s="272"/>
    </row>
    <row r="10" spans="1:17" ht="12.75" customHeight="1" x14ac:dyDescent="0.25">
      <c r="A10" s="2"/>
      <c r="B10" s="3" t="s">
        <v>7</v>
      </c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312"/>
      <c r="Q10" s="272"/>
    </row>
    <row r="11" spans="1:17" ht="12.75" customHeight="1" x14ac:dyDescent="0.25">
      <c r="A11" s="2"/>
      <c r="B11" s="3" t="s">
        <v>8</v>
      </c>
      <c r="C11" s="318"/>
      <c r="D11" s="318"/>
      <c r="E11" s="318"/>
      <c r="F11" s="318"/>
      <c r="G11" s="318"/>
      <c r="H11" s="318"/>
      <c r="I11" s="318"/>
      <c r="J11" s="318"/>
      <c r="K11" s="318"/>
      <c r="L11" s="318"/>
      <c r="M11" s="318"/>
      <c r="N11" s="318"/>
      <c r="O11" s="318"/>
      <c r="P11" s="319"/>
      <c r="Q11" s="272"/>
    </row>
    <row r="12" spans="1:17" ht="12.75" customHeight="1" x14ac:dyDescent="0.25">
      <c r="A12" s="2"/>
      <c r="B12" s="3" t="s">
        <v>9</v>
      </c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2"/>
      <c r="Q12" s="272"/>
    </row>
    <row r="13" spans="1:17" ht="12.75" customHeight="1" x14ac:dyDescent="0.25">
      <c r="A13" s="2"/>
      <c r="B13" s="3" t="s">
        <v>10</v>
      </c>
      <c r="C13" s="311"/>
      <c r="D13" s="311"/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2"/>
      <c r="Q13" s="272"/>
    </row>
    <row r="14" spans="1:17" ht="12.75" customHeight="1" x14ac:dyDescent="0.25">
      <c r="A14" s="8"/>
      <c r="B14" s="9"/>
      <c r="C14" s="291"/>
      <c r="D14" s="291"/>
      <c r="E14" s="291"/>
      <c r="F14" s="291"/>
      <c r="G14" s="291"/>
      <c r="H14" s="291"/>
      <c r="I14" s="291"/>
      <c r="J14" s="291"/>
      <c r="K14" s="291"/>
      <c r="L14" s="291"/>
      <c r="M14" s="291"/>
      <c r="N14" s="291"/>
      <c r="O14" s="291"/>
      <c r="P14" s="292"/>
      <c r="Q14" s="272"/>
    </row>
    <row r="15" spans="1:17" s="10" customFormat="1" ht="12.75" customHeight="1" x14ac:dyDescent="0.25">
      <c r="A15" s="293" t="s">
        <v>11</v>
      </c>
      <c r="B15" s="296" t="s">
        <v>12</v>
      </c>
      <c r="C15" s="298" t="s">
        <v>290</v>
      </c>
      <c r="D15" s="299"/>
      <c r="E15" s="299"/>
      <c r="F15" s="299"/>
      <c r="G15" s="299"/>
      <c r="H15" s="299"/>
      <c r="I15" s="299"/>
      <c r="J15" s="299"/>
      <c r="K15" s="299"/>
      <c r="L15" s="299"/>
      <c r="M15" s="299"/>
      <c r="N15" s="299"/>
      <c r="O15" s="299"/>
      <c r="P15" s="300"/>
      <c r="Q15" s="273"/>
    </row>
    <row r="16" spans="1:17" s="10" customFormat="1" ht="12.75" customHeight="1" x14ac:dyDescent="0.25">
      <c r="A16" s="294"/>
      <c r="B16" s="297"/>
      <c r="C16" s="301" t="s">
        <v>13</v>
      </c>
      <c r="D16" s="303" t="s">
        <v>314</v>
      </c>
      <c r="E16" s="305" t="s">
        <v>315</v>
      </c>
      <c r="F16" s="307" t="s">
        <v>14</v>
      </c>
      <c r="G16" s="289" t="s">
        <v>316</v>
      </c>
      <c r="H16" s="290" t="s">
        <v>317</v>
      </c>
      <c r="I16" s="288" t="s">
        <v>287</v>
      </c>
      <c r="J16" s="289" t="s">
        <v>318</v>
      </c>
      <c r="K16" s="290" t="s">
        <v>319</v>
      </c>
      <c r="L16" s="288" t="s">
        <v>15</v>
      </c>
      <c r="M16" s="289" t="s">
        <v>320</v>
      </c>
      <c r="N16" s="290" t="s">
        <v>321</v>
      </c>
      <c r="O16" s="288" t="s">
        <v>16</v>
      </c>
      <c r="P16" s="309" t="s">
        <v>322</v>
      </c>
    </row>
    <row r="17" spans="1:16" s="11" customFormat="1" ht="70.5" customHeight="1" thickBot="1" x14ac:dyDescent="0.3">
      <c r="A17" s="295"/>
      <c r="B17" s="297"/>
      <c r="C17" s="302"/>
      <c r="D17" s="304"/>
      <c r="E17" s="306"/>
      <c r="F17" s="308"/>
      <c r="G17" s="289"/>
      <c r="H17" s="290"/>
      <c r="I17" s="288"/>
      <c r="J17" s="289"/>
      <c r="K17" s="290"/>
      <c r="L17" s="288"/>
      <c r="M17" s="289"/>
      <c r="N17" s="290"/>
      <c r="O17" s="288"/>
      <c r="P17" s="310"/>
    </row>
    <row r="18" spans="1:16" s="11" customFormat="1" ht="9.75" customHeight="1" thickTop="1" x14ac:dyDescent="0.25">
      <c r="A18" s="12" t="s">
        <v>17</v>
      </c>
      <c r="B18" s="12">
        <v>2</v>
      </c>
      <c r="C18" s="13">
        <v>3</v>
      </c>
      <c r="D18" s="134">
        <v>4</v>
      </c>
      <c r="E18" s="14">
        <v>5</v>
      </c>
      <c r="F18" s="135">
        <v>6</v>
      </c>
      <c r="G18" s="134">
        <v>7</v>
      </c>
      <c r="H18" s="133">
        <v>8</v>
      </c>
      <c r="I18" s="15">
        <v>9</v>
      </c>
      <c r="J18" s="133">
        <v>10</v>
      </c>
      <c r="K18" s="14">
        <v>11</v>
      </c>
      <c r="L18" s="129">
        <v>12</v>
      </c>
      <c r="M18" s="13">
        <v>13</v>
      </c>
      <c r="N18" s="14">
        <v>14</v>
      </c>
      <c r="O18" s="15">
        <v>15</v>
      </c>
      <c r="P18" s="15">
        <v>16</v>
      </c>
    </row>
    <row r="19" spans="1:16" s="19" customFormat="1" ht="12" hidden="1" customHeight="1" x14ac:dyDescent="0.25">
      <c r="A19" s="16"/>
      <c r="B19" s="17" t="s">
        <v>18</v>
      </c>
      <c r="C19" s="70"/>
      <c r="D19" s="136"/>
      <c r="E19" s="18"/>
      <c r="F19" s="137"/>
      <c r="G19" s="136"/>
      <c r="H19" s="18"/>
      <c r="I19" s="137"/>
      <c r="J19" s="136"/>
      <c r="K19" s="18"/>
      <c r="L19" s="137"/>
      <c r="M19" s="136"/>
      <c r="N19" s="18"/>
      <c r="O19" s="137"/>
      <c r="P19" s="137"/>
    </row>
    <row r="20" spans="1:16" s="19" customFormat="1" ht="12.75" thickBot="1" x14ac:dyDescent="0.3">
      <c r="A20" s="20"/>
      <c r="B20" s="21" t="s">
        <v>19</v>
      </c>
      <c r="C20" s="215">
        <f t="shared" ref="C20:C83" si="0">F20+I20+L20+O20</f>
        <v>383868</v>
      </c>
      <c r="D20" s="138">
        <f>SUM(D21,D24,D25,D41,D43)</f>
        <v>383868</v>
      </c>
      <c r="E20" s="22">
        <f t="shared" ref="E20:F20" si="1">SUM(E21,E24,E25,E41,E43)</f>
        <v>0</v>
      </c>
      <c r="F20" s="139">
        <f t="shared" si="1"/>
        <v>383868</v>
      </c>
      <c r="G20" s="138">
        <f>SUM(G21,G24,G43)</f>
        <v>0</v>
      </c>
      <c r="H20" s="22">
        <f t="shared" ref="H20:I20" si="2">SUM(H21,H24,H43)</f>
        <v>0</v>
      </c>
      <c r="I20" s="139">
        <f t="shared" si="2"/>
        <v>0</v>
      </c>
      <c r="J20" s="138">
        <f>SUM(J21,J26,J43)</f>
        <v>0</v>
      </c>
      <c r="K20" s="22">
        <f t="shared" ref="K20:L20" si="3">SUM(K21,K26,K43)</f>
        <v>0</v>
      </c>
      <c r="L20" s="139">
        <f t="shared" si="3"/>
        <v>0</v>
      </c>
      <c r="M20" s="138">
        <f>SUM(M21,M45)</f>
        <v>0</v>
      </c>
      <c r="N20" s="22">
        <f t="shared" ref="N20:O20" si="4">SUM(N21,N45)</f>
        <v>0</v>
      </c>
      <c r="O20" s="139">
        <f t="shared" si="4"/>
        <v>0</v>
      </c>
      <c r="P20" s="251"/>
    </row>
    <row r="21" spans="1:16" ht="12.75" hidden="1" thickTop="1" x14ac:dyDescent="0.25">
      <c r="A21" s="23"/>
      <c r="B21" s="24" t="s">
        <v>20</v>
      </c>
      <c r="C21" s="216">
        <f t="shared" si="0"/>
        <v>0</v>
      </c>
      <c r="D21" s="140">
        <f>SUM(D22:D23)</f>
        <v>0</v>
      </c>
      <c r="E21" s="25">
        <f t="shared" ref="E21:F21" si="5">SUM(E22:E23)</f>
        <v>0</v>
      </c>
      <c r="F21" s="141">
        <f t="shared" si="5"/>
        <v>0</v>
      </c>
      <c r="G21" s="140">
        <f>SUM(G22:G23)</f>
        <v>0</v>
      </c>
      <c r="H21" s="25">
        <f t="shared" ref="H21:I21" si="6">SUM(H22:H23)</f>
        <v>0</v>
      </c>
      <c r="I21" s="141">
        <f t="shared" si="6"/>
        <v>0</v>
      </c>
      <c r="J21" s="140">
        <f>SUM(J22:J23)</f>
        <v>0</v>
      </c>
      <c r="K21" s="25">
        <f t="shared" ref="K21:L21" si="7">SUM(K22:K23)</f>
        <v>0</v>
      </c>
      <c r="L21" s="141">
        <f t="shared" si="7"/>
        <v>0</v>
      </c>
      <c r="M21" s="140">
        <f>SUM(M22:M23)</f>
        <v>0</v>
      </c>
      <c r="N21" s="25">
        <f t="shared" ref="N21:O21" si="8">SUM(N22:N23)</f>
        <v>0</v>
      </c>
      <c r="O21" s="141">
        <f t="shared" si="8"/>
        <v>0</v>
      </c>
      <c r="P21" s="252"/>
    </row>
    <row r="22" spans="1:16" ht="12" hidden="1" customHeight="1" x14ac:dyDescent="0.25">
      <c r="A22" s="26"/>
      <c r="B22" s="27" t="s">
        <v>21</v>
      </c>
      <c r="C22" s="217">
        <f t="shared" si="0"/>
        <v>0</v>
      </c>
      <c r="D22" s="142"/>
      <c r="E22" s="28"/>
      <c r="F22" s="203">
        <f>D22+E22</f>
        <v>0</v>
      </c>
      <c r="G22" s="142"/>
      <c r="H22" s="28"/>
      <c r="I22" s="203">
        <f>G22+H22</f>
        <v>0</v>
      </c>
      <c r="J22" s="142"/>
      <c r="K22" s="28"/>
      <c r="L22" s="203">
        <f>K22+J22</f>
        <v>0</v>
      </c>
      <c r="M22" s="142"/>
      <c r="N22" s="28"/>
      <c r="O22" s="203">
        <f>N22+M22</f>
        <v>0</v>
      </c>
      <c r="P22" s="253"/>
    </row>
    <row r="23" spans="1:16" ht="12.75" hidden="1" thickTop="1" x14ac:dyDescent="0.25">
      <c r="A23" s="29"/>
      <c r="B23" s="30" t="s">
        <v>22</v>
      </c>
      <c r="C23" s="218">
        <f t="shared" si="0"/>
        <v>0</v>
      </c>
      <c r="D23" s="143"/>
      <c r="E23" s="31"/>
      <c r="F23" s="96">
        <f t="shared" ref="F23:F25" si="9">D23+E23</f>
        <v>0</v>
      </c>
      <c r="G23" s="143"/>
      <c r="H23" s="31"/>
      <c r="I23" s="96">
        <f t="shared" ref="I23:I24" si="10">G23+H23</f>
        <v>0</v>
      </c>
      <c r="J23" s="143"/>
      <c r="K23" s="31"/>
      <c r="L23" s="200">
        <f>K23+J23</f>
        <v>0</v>
      </c>
      <c r="M23" s="143"/>
      <c r="N23" s="31"/>
      <c r="O23" s="96">
        <f>N23+M23</f>
        <v>0</v>
      </c>
      <c r="P23" s="254"/>
    </row>
    <row r="24" spans="1:16" s="19" customFormat="1" ht="24.75" customHeight="1" thickTop="1" thickBot="1" x14ac:dyDescent="0.3">
      <c r="A24" s="32">
        <v>19300</v>
      </c>
      <c r="B24" s="32" t="s">
        <v>283</v>
      </c>
      <c r="C24" s="219">
        <f>F24+I24</f>
        <v>383868</v>
      </c>
      <c r="D24" s="144">
        <v>383868</v>
      </c>
      <c r="E24" s="131"/>
      <c r="F24" s="241">
        <f t="shared" si="9"/>
        <v>383868</v>
      </c>
      <c r="G24" s="144"/>
      <c r="H24" s="131"/>
      <c r="I24" s="241">
        <f t="shared" si="10"/>
        <v>0</v>
      </c>
      <c r="J24" s="250" t="s">
        <v>23</v>
      </c>
      <c r="K24" s="33" t="s">
        <v>23</v>
      </c>
      <c r="L24" s="249" t="s">
        <v>23</v>
      </c>
      <c r="M24" s="250" t="s">
        <v>23</v>
      </c>
      <c r="N24" s="33" t="s">
        <v>23</v>
      </c>
      <c r="O24" s="249" t="s">
        <v>23</v>
      </c>
      <c r="P24" s="255"/>
    </row>
    <row r="25" spans="1:16" s="19" customFormat="1" ht="24.75" hidden="1" customHeight="1" thickTop="1" x14ac:dyDescent="0.25">
      <c r="A25" s="34"/>
      <c r="B25" s="34" t="s">
        <v>24</v>
      </c>
      <c r="C25" s="220">
        <f>F25</f>
        <v>0</v>
      </c>
      <c r="D25" s="145"/>
      <c r="E25" s="35"/>
      <c r="F25" s="171">
        <f t="shared" si="9"/>
        <v>0</v>
      </c>
      <c r="G25" s="146" t="s">
        <v>23</v>
      </c>
      <c r="H25" s="36" t="s">
        <v>23</v>
      </c>
      <c r="I25" s="147" t="s">
        <v>23</v>
      </c>
      <c r="J25" s="146" t="s">
        <v>23</v>
      </c>
      <c r="K25" s="36" t="s">
        <v>23</v>
      </c>
      <c r="L25" s="147" t="s">
        <v>23</v>
      </c>
      <c r="M25" s="146" t="s">
        <v>23</v>
      </c>
      <c r="N25" s="36" t="s">
        <v>23</v>
      </c>
      <c r="O25" s="147" t="s">
        <v>23</v>
      </c>
      <c r="P25" s="256"/>
    </row>
    <row r="26" spans="1:16" s="19" customFormat="1" ht="36" hidden="1" customHeight="1" x14ac:dyDescent="0.25">
      <c r="A26" s="34">
        <v>21300</v>
      </c>
      <c r="B26" s="34" t="s">
        <v>284</v>
      </c>
      <c r="C26" s="220">
        <f>L26</f>
        <v>0</v>
      </c>
      <c r="D26" s="146" t="s">
        <v>23</v>
      </c>
      <c r="E26" s="36" t="s">
        <v>23</v>
      </c>
      <c r="F26" s="147" t="s">
        <v>23</v>
      </c>
      <c r="G26" s="146" t="s">
        <v>23</v>
      </c>
      <c r="H26" s="36" t="s">
        <v>23</v>
      </c>
      <c r="I26" s="147" t="s">
        <v>23</v>
      </c>
      <c r="J26" s="55">
        <f>SUM(J27,J31,J33,J36)</f>
        <v>0</v>
      </c>
      <c r="K26" s="56">
        <f t="shared" ref="K26:L26" si="11">SUM(K27,K31,K33,K36)</f>
        <v>0</v>
      </c>
      <c r="L26" s="157">
        <f t="shared" si="11"/>
        <v>0</v>
      </c>
      <c r="M26" s="55" t="s">
        <v>23</v>
      </c>
      <c r="N26" s="56" t="s">
        <v>23</v>
      </c>
      <c r="O26" s="157" t="s">
        <v>23</v>
      </c>
      <c r="P26" s="256"/>
    </row>
    <row r="27" spans="1:16" s="19" customFormat="1" ht="24" hidden="1" customHeight="1" x14ac:dyDescent="0.25">
      <c r="A27" s="38">
        <v>21350</v>
      </c>
      <c r="B27" s="34" t="s">
        <v>25</v>
      </c>
      <c r="C27" s="220">
        <f t="shared" ref="C27:C30" si="12">L27</f>
        <v>0</v>
      </c>
      <c r="D27" s="146" t="s">
        <v>23</v>
      </c>
      <c r="E27" s="36" t="s">
        <v>23</v>
      </c>
      <c r="F27" s="147" t="s">
        <v>23</v>
      </c>
      <c r="G27" s="146" t="s">
        <v>23</v>
      </c>
      <c r="H27" s="36" t="s">
        <v>23</v>
      </c>
      <c r="I27" s="147" t="s">
        <v>23</v>
      </c>
      <c r="J27" s="55">
        <f>SUM(J28:J30)</f>
        <v>0</v>
      </c>
      <c r="K27" s="56">
        <f t="shared" ref="K27:L27" si="13">SUM(K28:K30)</f>
        <v>0</v>
      </c>
      <c r="L27" s="157">
        <f t="shared" si="13"/>
        <v>0</v>
      </c>
      <c r="M27" s="55" t="s">
        <v>23</v>
      </c>
      <c r="N27" s="56" t="s">
        <v>23</v>
      </c>
      <c r="O27" s="157" t="s">
        <v>23</v>
      </c>
      <c r="P27" s="256"/>
    </row>
    <row r="28" spans="1:16" ht="12" hidden="1" customHeight="1" x14ac:dyDescent="0.25">
      <c r="A28" s="26">
        <v>21351</v>
      </c>
      <c r="B28" s="39" t="s">
        <v>26</v>
      </c>
      <c r="C28" s="221">
        <f t="shared" si="12"/>
        <v>0</v>
      </c>
      <c r="D28" s="148" t="s">
        <v>23</v>
      </c>
      <c r="E28" s="40" t="s">
        <v>23</v>
      </c>
      <c r="F28" s="149" t="s">
        <v>23</v>
      </c>
      <c r="G28" s="148" t="s">
        <v>23</v>
      </c>
      <c r="H28" s="40" t="s">
        <v>23</v>
      </c>
      <c r="I28" s="149" t="s">
        <v>23</v>
      </c>
      <c r="J28" s="142"/>
      <c r="K28" s="28"/>
      <c r="L28" s="203">
        <f t="shared" ref="L28:L30" si="14">K28+J28</f>
        <v>0</v>
      </c>
      <c r="M28" s="201" t="s">
        <v>23</v>
      </c>
      <c r="N28" s="202" t="s">
        <v>23</v>
      </c>
      <c r="O28" s="203" t="s">
        <v>23</v>
      </c>
      <c r="P28" s="253"/>
    </row>
    <row r="29" spans="1:16" ht="12" hidden="1" customHeight="1" x14ac:dyDescent="0.25">
      <c r="A29" s="29">
        <v>21352</v>
      </c>
      <c r="B29" s="42" t="s">
        <v>27</v>
      </c>
      <c r="C29" s="222">
        <f t="shared" si="12"/>
        <v>0</v>
      </c>
      <c r="D29" s="150" t="s">
        <v>23</v>
      </c>
      <c r="E29" s="43" t="s">
        <v>23</v>
      </c>
      <c r="F29" s="151" t="s">
        <v>23</v>
      </c>
      <c r="G29" s="150" t="s">
        <v>23</v>
      </c>
      <c r="H29" s="43" t="s">
        <v>23</v>
      </c>
      <c r="I29" s="151" t="s">
        <v>23</v>
      </c>
      <c r="J29" s="143"/>
      <c r="K29" s="31"/>
      <c r="L29" s="200">
        <f t="shared" si="14"/>
        <v>0</v>
      </c>
      <c r="M29" s="198" t="s">
        <v>23</v>
      </c>
      <c r="N29" s="199" t="s">
        <v>23</v>
      </c>
      <c r="O29" s="200" t="s">
        <v>23</v>
      </c>
      <c r="P29" s="254"/>
    </row>
    <row r="30" spans="1:16" ht="24" hidden="1" customHeight="1" x14ac:dyDescent="0.25">
      <c r="A30" s="29">
        <v>21359</v>
      </c>
      <c r="B30" s="42" t="s">
        <v>28</v>
      </c>
      <c r="C30" s="222">
        <f t="shared" si="12"/>
        <v>0</v>
      </c>
      <c r="D30" s="150" t="s">
        <v>23</v>
      </c>
      <c r="E30" s="43" t="s">
        <v>23</v>
      </c>
      <c r="F30" s="151" t="s">
        <v>23</v>
      </c>
      <c r="G30" s="150" t="s">
        <v>23</v>
      </c>
      <c r="H30" s="43" t="s">
        <v>23</v>
      </c>
      <c r="I30" s="151" t="s">
        <v>23</v>
      </c>
      <c r="J30" s="143"/>
      <c r="K30" s="31"/>
      <c r="L30" s="200">
        <f t="shared" si="14"/>
        <v>0</v>
      </c>
      <c r="M30" s="198" t="s">
        <v>23</v>
      </c>
      <c r="N30" s="199" t="s">
        <v>23</v>
      </c>
      <c r="O30" s="200" t="s">
        <v>23</v>
      </c>
      <c r="P30" s="254"/>
    </row>
    <row r="31" spans="1:16" s="19" customFormat="1" ht="36" hidden="1" customHeight="1" x14ac:dyDescent="0.25">
      <c r="A31" s="38">
        <v>21370</v>
      </c>
      <c r="B31" s="34" t="s">
        <v>29</v>
      </c>
      <c r="C31" s="220">
        <f>L31</f>
        <v>0</v>
      </c>
      <c r="D31" s="146" t="s">
        <v>23</v>
      </c>
      <c r="E31" s="36" t="s">
        <v>23</v>
      </c>
      <c r="F31" s="147" t="s">
        <v>23</v>
      </c>
      <c r="G31" s="146" t="s">
        <v>23</v>
      </c>
      <c r="H31" s="36" t="s">
        <v>23</v>
      </c>
      <c r="I31" s="147" t="s">
        <v>23</v>
      </c>
      <c r="J31" s="55">
        <f>SUM(J32)</f>
        <v>0</v>
      </c>
      <c r="K31" s="56">
        <f t="shared" ref="K31:L31" si="15">SUM(K32)</f>
        <v>0</v>
      </c>
      <c r="L31" s="157">
        <f t="shared" si="15"/>
        <v>0</v>
      </c>
      <c r="M31" s="55" t="s">
        <v>23</v>
      </c>
      <c r="N31" s="56" t="s">
        <v>23</v>
      </c>
      <c r="O31" s="157" t="s">
        <v>23</v>
      </c>
      <c r="P31" s="256"/>
    </row>
    <row r="32" spans="1:16" ht="36" hidden="1" customHeight="1" x14ac:dyDescent="0.25">
      <c r="A32" s="45">
        <v>21379</v>
      </c>
      <c r="B32" s="46" t="s">
        <v>30</v>
      </c>
      <c r="C32" s="223">
        <f t="shared" ref="C32:C40" si="16">L32</f>
        <v>0</v>
      </c>
      <c r="D32" s="152" t="s">
        <v>23</v>
      </c>
      <c r="E32" s="47" t="s">
        <v>23</v>
      </c>
      <c r="F32" s="51" t="s">
        <v>23</v>
      </c>
      <c r="G32" s="152" t="s">
        <v>23</v>
      </c>
      <c r="H32" s="47" t="s">
        <v>23</v>
      </c>
      <c r="I32" s="51" t="s">
        <v>23</v>
      </c>
      <c r="J32" s="197"/>
      <c r="K32" s="50"/>
      <c r="L32" s="205">
        <f>K32+J32</f>
        <v>0</v>
      </c>
      <c r="M32" s="52" t="s">
        <v>23</v>
      </c>
      <c r="N32" s="204" t="s">
        <v>23</v>
      </c>
      <c r="O32" s="205" t="s">
        <v>23</v>
      </c>
      <c r="P32" s="257"/>
    </row>
    <row r="33" spans="1:16" s="19" customFormat="1" ht="12" hidden="1" customHeight="1" x14ac:dyDescent="0.25">
      <c r="A33" s="38">
        <v>21380</v>
      </c>
      <c r="B33" s="34" t="s">
        <v>31</v>
      </c>
      <c r="C33" s="220">
        <f t="shared" si="16"/>
        <v>0</v>
      </c>
      <c r="D33" s="146" t="s">
        <v>23</v>
      </c>
      <c r="E33" s="36" t="s">
        <v>23</v>
      </c>
      <c r="F33" s="147" t="s">
        <v>23</v>
      </c>
      <c r="G33" s="146" t="s">
        <v>23</v>
      </c>
      <c r="H33" s="36" t="s">
        <v>23</v>
      </c>
      <c r="I33" s="147" t="s">
        <v>23</v>
      </c>
      <c r="J33" s="55">
        <f>SUM(J34:J35)</f>
        <v>0</v>
      </c>
      <c r="K33" s="56">
        <f t="shared" ref="K33:L33" si="17">SUM(K34:K35)</f>
        <v>0</v>
      </c>
      <c r="L33" s="157">
        <f t="shared" si="17"/>
        <v>0</v>
      </c>
      <c r="M33" s="55" t="s">
        <v>23</v>
      </c>
      <c r="N33" s="56" t="s">
        <v>23</v>
      </c>
      <c r="O33" s="157" t="s">
        <v>23</v>
      </c>
      <c r="P33" s="256"/>
    </row>
    <row r="34" spans="1:16" ht="12" hidden="1" customHeight="1" x14ac:dyDescent="0.25">
      <c r="A34" s="27">
        <v>21381</v>
      </c>
      <c r="B34" s="39" t="s">
        <v>285</v>
      </c>
      <c r="C34" s="221">
        <f t="shared" si="16"/>
        <v>0</v>
      </c>
      <c r="D34" s="148" t="s">
        <v>23</v>
      </c>
      <c r="E34" s="40" t="s">
        <v>23</v>
      </c>
      <c r="F34" s="149" t="s">
        <v>23</v>
      </c>
      <c r="G34" s="148" t="s">
        <v>23</v>
      </c>
      <c r="H34" s="40" t="s">
        <v>23</v>
      </c>
      <c r="I34" s="149" t="s">
        <v>23</v>
      </c>
      <c r="J34" s="142"/>
      <c r="K34" s="28"/>
      <c r="L34" s="203">
        <f t="shared" ref="L34:L35" si="18">K34+J34</f>
        <v>0</v>
      </c>
      <c r="M34" s="201" t="s">
        <v>23</v>
      </c>
      <c r="N34" s="202" t="s">
        <v>23</v>
      </c>
      <c r="O34" s="203" t="s">
        <v>23</v>
      </c>
      <c r="P34" s="253"/>
    </row>
    <row r="35" spans="1:16" ht="24" hidden="1" customHeight="1" x14ac:dyDescent="0.25">
      <c r="A35" s="30">
        <v>21383</v>
      </c>
      <c r="B35" s="42" t="s">
        <v>32</v>
      </c>
      <c r="C35" s="222">
        <f t="shared" si="16"/>
        <v>0</v>
      </c>
      <c r="D35" s="150" t="s">
        <v>23</v>
      </c>
      <c r="E35" s="43" t="s">
        <v>23</v>
      </c>
      <c r="F35" s="151" t="s">
        <v>23</v>
      </c>
      <c r="G35" s="150" t="s">
        <v>23</v>
      </c>
      <c r="H35" s="43" t="s">
        <v>23</v>
      </c>
      <c r="I35" s="151" t="s">
        <v>23</v>
      </c>
      <c r="J35" s="143"/>
      <c r="K35" s="31"/>
      <c r="L35" s="200">
        <f t="shared" si="18"/>
        <v>0</v>
      </c>
      <c r="M35" s="198" t="s">
        <v>23</v>
      </c>
      <c r="N35" s="199" t="s">
        <v>23</v>
      </c>
      <c r="O35" s="200" t="s">
        <v>23</v>
      </c>
      <c r="P35" s="254"/>
    </row>
    <row r="36" spans="1:16" s="19" customFormat="1" ht="25.5" hidden="1" customHeight="1" x14ac:dyDescent="0.25">
      <c r="A36" s="38">
        <v>21390</v>
      </c>
      <c r="B36" s="34" t="s">
        <v>286</v>
      </c>
      <c r="C36" s="220">
        <f t="shared" si="16"/>
        <v>0</v>
      </c>
      <c r="D36" s="146" t="s">
        <v>23</v>
      </c>
      <c r="E36" s="36" t="s">
        <v>23</v>
      </c>
      <c r="F36" s="147" t="s">
        <v>23</v>
      </c>
      <c r="G36" s="146" t="s">
        <v>23</v>
      </c>
      <c r="H36" s="36" t="s">
        <v>23</v>
      </c>
      <c r="I36" s="147" t="s">
        <v>23</v>
      </c>
      <c r="J36" s="55">
        <f>SUM(J37:J40)</f>
        <v>0</v>
      </c>
      <c r="K36" s="56">
        <f t="shared" ref="K36:L36" si="19">SUM(K37:K40)</f>
        <v>0</v>
      </c>
      <c r="L36" s="157">
        <f t="shared" si="19"/>
        <v>0</v>
      </c>
      <c r="M36" s="55" t="s">
        <v>23</v>
      </c>
      <c r="N36" s="56" t="s">
        <v>23</v>
      </c>
      <c r="O36" s="157" t="s">
        <v>23</v>
      </c>
      <c r="P36" s="256"/>
    </row>
    <row r="37" spans="1:16" ht="24" hidden="1" customHeight="1" x14ac:dyDescent="0.25">
      <c r="A37" s="27">
        <v>21391</v>
      </c>
      <c r="B37" s="39" t="s">
        <v>33</v>
      </c>
      <c r="C37" s="221">
        <f t="shared" si="16"/>
        <v>0</v>
      </c>
      <c r="D37" s="148" t="s">
        <v>23</v>
      </c>
      <c r="E37" s="40" t="s">
        <v>23</v>
      </c>
      <c r="F37" s="149" t="s">
        <v>23</v>
      </c>
      <c r="G37" s="148" t="s">
        <v>23</v>
      </c>
      <c r="H37" s="40" t="s">
        <v>23</v>
      </c>
      <c r="I37" s="149" t="s">
        <v>23</v>
      </c>
      <c r="J37" s="142"/>
      <c r="K37" s="28"/>
      <c r="L37" s="203">
        <f t="shared" ref="L37:L40" si="20">K37+J37</f>
        <v>0</v>
      </c>
      <c r="M37" s="201" t="s">
        <v>23</v>
      </c>
      <c r="N37" s="202" t="s">
        <v>23</v>
      </c>
      <c r="O37" s="203" t="s">
        <v>23</v>
      </c>
      <c r="P37" s="253"/>
    </row>
    <row r="38" spans="1:16" ht="12" hidden="1" customHeight="1" x14ac:dyDescent="0.25">
      <c r="A38" s="30">
        <v>21393</v>
      </c>
      <c r="B38" s="42" t="s">
        <v>34</v>
      </c>
      <c r="C38" s="222">
        <f t="shared" si="16"/>
        <v>0</v>
      </c>
      <c r="D38" s="150" t="s">
        <v>23</v>
      </c>
      <c r="E38" s="43" t="s">
        <v>23</v>
      </c>
      <c r="F38" s="151" t="s">
        <v>23</v>
      </c>
      <c r="G38" s="150" t="s">
        <v>23</v>
      </c>
      <c r="H38" s="43" t="s">
        <v>23</v>
      </c>
      <c r="I38" s="151" t="s">
        <v>23</v>
      </c>
      <c r="J38" s="143"/>
      <c r="K38" s="31"/>
      <c r="L38" s="200">
        <f t="shared" si="20"/>
        <v>0</v>
      </c>
      <c r="M38" s="198" t="s">
        <v>23</v>
      </c>
      <c r="N38" s="199" t="s">
        <v>23</v>
      </c>
      <c r="O38" s="200" t="s">
        <v>23</v>
      </c>
      <c r="P38" s="254"/>
    </row>
    <row r="39" spans="1:16" ht="12" hidden="1" customHeight="1" x14ac:dyDescent="0.25">
      <c r="A39" s="30">
        <v>21395</v>
      </c>
      <c r="B39" s="42" t="s">
        <v>35</v>
      </c>
      <c r="C39" s="222">
        <f t="shared" si="16"/>
        <v>0</v>
      </c>
      <c r="D39" s="150" t="s">
        <v>23</v>
      </c>
      <c r="E39" s="43" t="s">
        <v>23</v>
      </c>
      <c r="F39" s="151" t="s">
        <v>23</v>
      </c>
      <c r="G39" s="150" t="s">
        <v>23</v>
      </c>
      <c r="H39" s="43" t="s">
        <v>23</v>
      </c>
      <c r="I39" s="151" t="s">
        <v>23</v>
      </c>
      <c r="J39" s="143"/>
      <c r="K39" s="31"/>
      <c r="L39" s="200">
        <f t="shared" si="20"/>
        <v>0</v>
      </c>
      <c r="M39" s="198" t="s">
        <v>23</v>
      </c>
      <c r="N39" s="199" t="s">
        <v>23</v>
      </c>
      <c r="O39" s="200" t="s">
        <v>23</v>
      </c>
      <c r="P39" s="254"/>
    </row>
    <row r="40" spans="1:16" ht="24" hidden="1" customHeight="1" x14ac:dyDescent="0.25">
      <c r="A40" s="120">
        <v>21399</v>
      </c>
      <c r="B40" s="107" t="s">
        <v>36</v>
      </c>
      <c r="C40" s="224">
        <f t="shared" si="16"/>
        <v>0</v>
      </c>
      <c r="D40" s="153" t="s">
        <v>23</v>
      </c>
      <c r="E40" s="57" t="s">
        <v>23</v>
      </c>
      <c r="F40" s="154" t="s">
        <v>23</v>
      </c>
      <c r="G40" s="153" t="s">
        <v>23</v>
      </c>
      <c r="H40" s="57" t="s">
        <v>23</v>
      </c>
      <c r="I40" s="154" t="s">
        <v>23</v>
      </c>
      <c r="J40" s="156"/>
      <c r="K40" s="123"/>
      <c r="L40" s="208">
        <f t="shared" si="20"/>
        <v>0</v>
      </c>
      <c r="M40" s="206" t="s">
        <v>23</v>
      </c>
      <c r="N40" s="207" t="s">
        <v>23</v>
      </c>
      <c r="O40" s="208" t="s">
        <v>23</v>
      </c>
      <c r="P40" s="258"/>
    </row>
    <row r="41" spans="1:16" s="19" customFormat="1" ht="26.25" hidden="1" customHeight="1" x14ac:dyDescent="0.25">
      <c r="A41" s="121">
        <v>21420</v>
      </c>
      <c r="B41" s="122" t="s">
        <v>37</v>
      </c>
      <c r="C41" s="225">
        <f>F41</f>
        <v>0</v>
      </c>
      <c r="D41" s="60">
        <f>SUM(D42)</f>
        <v>0</v>
      </c>
      <c r="E41" s="109">
        <f t="shared" ref="E41:F41" si="21">SUM(E42)</f>
        <v>0</v>
      </c>
      <c r="F41" s="155">
        <f t="shared" si="21"/>
        <v>0</v>
      </c>
      <c r="G41" s="158" t="s">
        <v>23</v>
      </c>
      <c r="H41" s="61" t="s">
        <v>23</v>
      </c>
      <c r="I41" s="159" t="s">
        <v>23</v>
      </c>
      <c r="J41" s="158" t="s">
        <v>23</v>
      </c>
      <c r="K41" s="61" t="s">
        <v>23</v>
      </c>
      <c r="L41" s="159" t="s">
        <v>23</v>
      </c>
      <c r="M41" s="158" t="s">
        <v>23</v>
      </c>
      <c r="N41" s="61" t="s">
        <v>23</v>
      </c>
      <c r="O41" s="159" t="s">
        <v>23</v>
      </c>
      <c r="P41" s="259"/>
    </row>
    <row r="42" spans="1:16" s="19" customFormat="1" ht="26.25" hidden="1" customHeight="1" x14ac:dyDescent="0.25">
      <c r="A42" s="120">
        <v>21429</v>
      </c>
      <c r="B42" s="107" t="s">
        <v>289</v>
      </c>
      <c r="C42" s="214">
        <f>F42</f>
        <v>0</v>
      </c>
      <c r="D42" s="156"/>
      <c r="E42" s="123"/>
      <c r="F42" s="186">
        <f>D42+E42</f>
        <v>0</v>
      </c>
      <c r="G42" s="153" t="s">
        <v>23</v>
      </c>
      <c r="H42" s="57" t="s">
        <v>23</v>
      </c>
      <c r="I42" s="154" t="s">
        <v>23</v>
      </c>
      <c r="J42" s="153" t="s">
        <v>23</v>
      </c>
      <c r="K42" s="57" t="s">
        <v>23</v>
      </c>
      <c r="L42" s="154" t="s">
        <v>23</v>
      </c>
      <c r="M42" s="153" t="s">
        <v>23</v>
      </c>
      <c r="N42" s="57" t="s">
        <v>23</v>
      </c>
      <c r="O42" s="154" t="s">
        <v>23</v>
      </c>
      <c r="P42" s="258"/>
    </row>
    <row r="43" spans="1:16" s="19" customFormat="1" ht="24.75" hidden="1" thickTop="1" x14ac:dyDescent="0.25">
      <c r="A43" s="38">
        <v>21490</v>
      </c>
      <c r="B43" s="34" t="s">
        <v>38</v>
      </c>
      <c r="C43" s="226">
        <f>F43+I43+L43</f>
        <v>0</v>
      </c>
      <c r="D43" s="55">
        <f>D44</f>
        <v>0</v>
      </c>
      <c r="E43" s="56">
        <f t="shared" ref="E43:L43" si="22">E44</f>
        <v>0</v>
      </c>
      <c r="F43" s="157">
        <f t="shared" si="22"/>
        <v>0</v>
      </c>
      <c r="G43" s="55">
        <f t="shared" si="22"/>
        <v>0</v>
      </c>
      <c r="H43" s="56">
        <f t="shared" si="22"/>
        <v>0</v>
      </c>
      <c r="I43" s="157">
        <f t="shared" si="22"/>
        <v>0</v>
      </c>
      <c r="J43" s="55">
        <f t="shared" si="22"/>
        <v>0</v>
      </c>
      <c r="K43" s="56">
        <f t="shared" si="22"/>
        <v>0</v>
      </c>
      <c r="L43" s="157">
        <f t="shared" si="22"/>
        <v>0</v>
      </c>
      <c r="M43" s="55" t="s">
        <v>23</v>
      </c>
      <c r="N43" s="56" t="s">
        <v>23</v>
      </c>
      <c r="O43" s="157" t="s">
        <v>23</v>
      </c>
      <c r="P43" s="256"/>
    </row>
    <row r="44" spans="1:16" s="19" customFormat="1" ht="24" hidden="1" customHeight="1" x14ac:dyDescent="0.25">
      <c r="A44" s="30">
        <v>21499</v>
      </c>
      <c r="B44" s="42" t="s">
        <v>39</v>
      </c>
      <c r="C44" s="227">
        <f>F44+I44+L44</f>
        <v>0</v>
      </c>
      <c r="D44" s="142"/>
      <c r="E44" s="28"/>
      <c r="F44" s="175">
        <f>D44+E44</f>
        <v>0</v>
      </c>
      <c r="G44" s="142"/>
      <c r="H44" s="28"/>
      <c r="I44" s="175">
        <f>G44+H44</f>
        <v>0</v>
      </c>
      <c r="J44" s="142"/>
      <c r="K44" s="28"/>
      <c r="L44" s="203">
        <f>K44+J44</f>
        <v>0</v>
      </c>
      <c r="M44" s="201" t="s">
        <v>23</v>
      </c>
      <c r="N44" s="202" t="s">
        <v>23</v>
      </c>
      <c r="O44" s="203" t="s">
        <v>23</v>
      </c>
      <c r="P44" s="253"/>
    </row>
    <row r="45" spans="1:16" ht="12.75" hidden="1" customHeight="1" x14ac:dyDescent="0.25">
      <c r="A45" s="53">
        <v>23000</v>
      </c>
      <c r="B45" s="54" t="s">
        <v>40</v>
      </c>
      <c r="C45" s="226">
        <f>O45</f>
        <v>0</v>
      </c>
      <c r="D45" s="153" t="s">
        <v>23</v>
      </c>
      <c r="E45" s="57" t="s">
        <v>23</v>
      </c>
      <c r="F45" s="154" t="s">
        <v>23</v>
      </c>
      <c r="G45" s="153" t="s">
        <v>23</v>
      </c>
      <c r="H45" s="57" t="s">
        <v>23</v>
      </c>
      <c r="I45" s="154" t="s">
        <v>23</v>
      </c>
      <c r="J45" s="206" t="s">
        <v>23</v>
      </c>
      <c r="K45" s="207" t="s">
        <v>23</v>
      </c>
      <c r="L45" s="208" t="s">
        <v>23</v>
      </c>
      <c r="M45" s="206">
        <f>SUM(M46:M47)</f>
        <v>0</v>
      </c>
      <c r="N45" s="207">
        <f t="shared" ref="N45:O45" si="23">SUM(N46:N47)</f>
        <v>0</v>
      </c>
      <c r="O45" s="208">
        <f t="shared" si="23"/>
        <v>0</v>
      </c>
      <c r="P45" s="258"/>
    </row>
    <row r="46" spans="1:16" ht="24" hidden="1" customHeight="1" x14ac:dyDescent="0.25">
      <c r="A46" s="58">
        <v>23410</v>
      </c>
      <c r="B46" s="59" t="s">
        <v>41</v>
      </c>
      <c r="C46" s="225">
        <f t="shared" ref="C46:C47" si="24">O46</f>
        <v>0</v>
      </c>
      <c r="D46" s="158" t="s">
        <v>23</v>
      </c>
      <c r="E46" s="61" t="s">
        <v>23</v>
      </c>
      <c r="F46" s="159" t="s">
        <v>23</v>
      </c>
      <c r="G46" s="158" t="s">
        <v>23</v>
      </c>
      <c r="H46" s="61" t="s">
        <v>23</v>
      </c>
      <c r="I46" s="159" t="s">
        <v>23</v>
      </c>
      <c r="J46" s="158" t="s">
        <v>23</v>
      </c>
      <c r="K46" s="61" t="s">
        <v>23</v>
      </c>
      <c r="L46" s="159" t="s">
        <v>23</v>
      </c>
      <c r="M46" s="242"/>
      <c r="N46" s="243"/>
      <c r="O46" s="160">
        <f t="shared" ref="O46:O47" si="25">N46+M46</f>
        <v>0</v>
      </c>
      <c r="P46" s="259"/>
    </row>
    <row r="47" spans="1:16" ht="24" hidden="1" customHeight="1" x14ac:dyDescent="0.25">
      <c r="A47" s="58">
        <v>23510</v>
      </c>
      <c r="B47" s="59" t="s">
        <v>42</v>
      </c>
      <c r="C47" s="225">
        <f t="shared" si="24"/>
        <v>0</v>
      </c>
      <c r="D47" s="158" t="s">
        <v>23</v>
      </c>
      <c r="E47" s="61" t="s">
        <v>23</v>
      </c>
      <c r="F47" s="159" t="s">
        <v>23</v>
      </c>
      <c r="G47" s="158" t="s">
        <v>23</v>
      </c>
      <c r="H47" s="61" t="s">
        <v>23</v>
      </c>
      <c r="I47" s="159" t="s">
        <v>23</v>
      </c>
      <c r="J47" s="158" t="s">
        <v>23</v>
      </c>
      <c r="K47" s="61" t="s">
        <v>23</v>
      </c>
      <c r="L47" s="159" t="s">
        <v>23</v>
      </c>
      <c r="M47" s="242"/>
      <c r="N47" s="243"/>
      <c r="O47" s="160">
        <f t="shared" si="25"/>
        <v>0</v>
      </c>
      <c r="P47" s="259"/>
    </row>
    <row r="48" spans="1:16" ht="12" hidden="1" customHeight="1" x14ac:dyDescent="0.25">
      <c r="A48" s="62"/>
      <c r="B48" s="59"/>
      <c r="C48" s="228"/>
      <c r="D48" s="173"/>
      <c r="E48" s="132"/>
      <c r="F48" s="160"/>
      <c r="G48" s="173"/>
      <c r="H48" s="132"/>
      <c r="I48" s="160"/>
      <c r="J48" s="173"/>
      <c r="K48" s="132"/>
      <c r="L48" s="155"/>
      <c r="M48" s="173"/>
      <c r="N48" s="132"/>
      <c r="O48" s="160"/>
      <c r="P48" s="259"/>
    </row>
    <row r="49" spans="1:16" s="19" customFormat="1" ht="12" hidden="1" customHeight="1" x14ac:dyDescent="0.25">
      <c r="A49" s="63"/>
      <c r="B49" s="64" t="s">
        <v>43</v>
      </c>
      <c r="C49" s="229"/>
      <c r="D49" s="244"/>
      <c r="E49" s="245"/>
      <c r="F49" s="161"/>
      <c r="G49" s="246"/>
      <c r="H49" s="247"/>
      <c r="I49" s="195"/>
      <c r="J49" s="246"/>
      <c r="K49" s="247"/>
      <c r="L49" s="209"/>
      <c r="M49" s="246"/>
      <c r="N49" s="247"/>
      <c r="O49" s="195"/>
      <c r="P49" s="260"/>
    </row>
    <row r="50" spans="1:16" s="19" customFormat="1" ht="13.5" thickTop="1" thickBot="1" x14ac:dyDescent="0.3">
      <c r="A50" s="65"/>
      <c r="B50" s="20" t="s">
        <v>44</v>
      </c>
      <c r="C50" s="230">
        <f t="shared" si="0"/>
        <v>383868</v>
      </c>
      <c r="D50" s="162">
        <f>SUM(D51,D286)</f>
        <v>383868</v>
      </c>
      <c r="E50" s="66">
        <f t="shared" ref="E50:F50" si="26">SUM(E51,E286)</f>
        <v>0</v>
      </c>
      <c r="F50" s="163">
        <f t="shared" si="26"/>
        <v>383868</v>
      </c>
      <c r="G50" s="162">
        <f>SUM(G51,G286)</f>
        <v>0</v>
      </c>
      <c r="H50" s="66">
        <f>SUM(H51,H286)</f>
        <v>0</v>
      </c>
      <c r="I50" s="163">
        <f t="shared" ref="I50" si="27">SUM(I51,I286)</f>
        <v>0</v>
      </c>
      <c r="J50" s="138">
        <f>SUM(J51,J286)</f>
        <v>0</v>
      </c>
      <c r="K50" s="22">
        <f t="shared" ref="K50:L50" si="28">SUM(K51,K286)</f>
        <v>0</v>
      </c>
      <c r="L50" s="139">
        <f t="shared" si="28"/>
        <v>0</v>
      </c>
      <c r="M50" s="138">
        <f>SUM(M51,M286)</f>
        <v>0</v>
      </c>
      <c r="N50" s="22">
        <f t="shared" ref="N50:O50" si="29">SUM(N51,N286)</f>
        <v>0</v>
      </c>
      <c r="O50" s="139">
        <f t="shared" si="29"/>
        <v>0</v>
      </c>
      <c r="P50" s="251"/>
    </row>
    <row r="51" spans="1:16" s="19" customFormat="1" ht="36.75" thickTop="1" x14ac:dyDescent="0.25">
      <c r="A51" s="67"/>
      <c r="B51" s="68" t="s">
        <v>45</v>
      </c>
      <c r="C51" s="231">
        <f t="shared" si="0"/>
        <v>383868</v>
      </c>
      <c r="D51" s="164">
        <f>SUM(D52,D194)</f>
        <v>383868</v>
      </c>
      <c r="E51" s="69">
        <f t="shared" ref="E51:F51" si="30">SUM(E52,E194)</f>
        <v>0</v>
      </c>
      <c r="F51" s="165">
        <f t="shared" si="30"/>
        <v>383868</v>
      </c>
      <c r="G51" s="164">
        <f>SUM(G52,G194)</f>
        <v>0</v>
      </c>
      <c r="H51" s="69">
        <f t="shared" ref="H51:I51" si="31">SUM(H52,H194)</f>
        <v>0</v>
      </c>
      <c r="I51" s="165">
        <f t="shared" si="31"/>
        <v>0</v>
      </c>
      <c r="J51" s="210">
        <f>SUM(J52,J194)</f>
        <v>0</v>
      </c>
      <c r="K51" s="211">
        <f t="shared" ref="K51:L51" si="32">SUM(K52,K194)</f>
        <v>0</v>
      </c>
      <c r="L51" s="212">
        <f t="shared" si="32"/>
        <v>0</v>
      </c>
      <c r="M51" s="210">
        <f>SUM(M52,M194)</f>
        <v>0</v>
      </c>
      <c r="N51" s="211">
        <f t="shared" ref="N51:O51" si="33">SUM(N52,N194)</f>
        <v>0</v>
      </c>
      <c r="O51" s="212">
        <f t="shared" si="33"/>
        <v>0</v>
      </c>
      <c r="P51" s="261"/>
    </row>
    <row r="52" spans="1:16" s="19" customFormat="1" ht="24" x14ac:dyDescent="0.25">
      <c r="A52" s="70"/>
      <c r="B52" s="16" t="s">
        <v>46</v>
      </c>
      <c r="C52" s="232">
        <f t="shared" si="0"/>
        <v>372699</v>
      </c>
      <c r="D52" s="166">
        <f>SUM(D53,D75,D173,D187)</f>
        <v>372699</v>
      </c>
      <c r="E52" s="71">
        <f t="shared" ref="E52:F52" si="34">SUM(E53,E75,E173,E187)</f>
        <v>0</v>
      </c>
      <c r="F52" s="167">
        <f t="shared" si="34"/>
        <v>372699</v>
      </c>
      <c r="G52" s="166">
        <f>SUM(G53,G75,G173,G187)</f>
        <v>0</v>
      </c>
      <c r="H52" s="71">
        <f t="shared" ref="H52:I52" si="35">SUM(H53,H75,H173,H187)</f>
        <v>0</v>
      </c>
      <c r="I52" s="167">
        <f t="shared" si="35"/>
        <v>0</v>
      </c>
      <c r="J52" s="166">
        <f>SUM(J53,J75,J173,J187)</f>
        <v>0</v>
      </c>
      <c r="K52" s="71">
        <f t="shared" ref="K52:L52" si="36">SUM(K53,K75,K173,K187)</f>
        <v>0</v>
      </c>
      <c r="L52" s="167">
        <f t="shared" si="36"/>
        <v>0</v>
      </c>
      <c r="M52" s="166">
        <f>SUM(M53,M75,M173,M187)</f>
        <v>0</v>
      </c>
      <c r="N52" s="71">
        <f t="shared" ref="N52:O52" si="37">SUM(N53,N75,N173,N187)</f>
        <v>0</v>
      </c>
      <c r="O52" s="167">
        <f t="shared" si="37"/>
        <v>0</v>
      </c>
      <c r="P52" s="262"/>
    </row>
    <row r="53" spans="1:16" s="19" customFormat="1" hidden="1" x14ac:dyDescent="0.25">
      <c r="A53" s="72">
        <v>1000</v>
      </c>
      <c r="B53" s="72" t="s">
        <v>47</v>
      </c>
      <c r="C53" s="233">
        <f t="shared" si="0"/>
        <v>0</v>
      </c>
      <c r="D53" s="168">
        <f>SUM(D54,D67)</f>
        <v>0</v>
      </c>
      <c r="E53" s="73">
        <f t="shared" ref="E53:F53" si="38">SUM(E54,E67)</f>
        <v>0</v>
      </c>
      <c r="F53" s="169">
        <f t="shared" si="38"/>
        <v>0</v>
      </c>
      <c r="G53" s="168">
        <f>SUM(G54,G67)</f>
        <v>0</v>
      </c>
      <c r="H53" s="73">
        <f t="shared" ref="H53:I53" si="39">SUM(H54,H67)</f>
        <v>0</v>
      </c>
      <c r="I53" s="169">
        <f t="shared" si="39"/>
        <v>0</v>
      </c>
      <c r="J53" s="168">
        <f>SUM(J54,J67)</f>
        <v>0</v>
      </c>
      <c r="K53" s="73">
        <f t="shared" ref="K53:L53" si="40">SUM(K54,K67)</f>
        <v>0</v>
      </c>
      <c r="L53" s="169">
        <f t="shared" si="40"/>
        <v>0</v>
      </c>
      <c r="M53" s="168">
        <f>SUM(M54,M67)</f>
        <v>0</v>
      </c>
      <c r="N53" s="73">
        <f t="shared" ref="N53:O53" si="41">SUM(N54,N67)</f>
        <v>0</v>
      </c>
      <c r="O53" s="169">
        <f t="shared" si="41"/>
        <v>0</v>
      </c>
      <c r="P53" s="263"/>
    </row>
    <row r="54" spans="1:16" hidden="1" x14ac:dyDescent="0.25">
      <c r="A54" s="34">
        <v>1100</v>
      </c>
      <c r="B54" s="74" t="s">
        <v>48</v>
      </c>
      <c r="C54" s="220">
        <f t="shared" si="0"/>
        <v>0</v>
      </c>
      <c r="D54" s="170">
        <f>SUM(D55,D58,D66)</f>
        <v>0</v>
      </c>
      <c r="E54" s="37">
        <f t="shared" ref="E54:F54" si="42">SUM(E55,E58,E66)</f>
        <v>0</v>
      </c>
      <c r="F54" s="171">
        <f t="shared" si="42"/>
        <v>0</v>
      </c>
      <c r="G54" s="170">
        <f>SUM(G55,G58,G66)</f>
        <v>0</v>
      </c>
      <c r="H54" s="37">
        <f t="shared" ref="H54:I54" si="43">SUM(H55,H58,H66)</f>
        <v>0</v>
      </c>
      <c r="I54" s="171">
        <f t="shared" si="43"/>
        <v>0</v>
      </c>
      <c r="J54" s="170">
        <f>SUM(J55,J58,J66)</f>
        <v>0</v>
      </c>
      <c r="K54" s="37">
        <f t="shared" ref="K54:L54" si="44">SUM(K55,K58,K66)</f>
        <v>0</v>
      </c>
      <c r="L54" s="171">
        <f t="shared" si="44"/>
        <v>0</v>
      </c>
      <c r="M54" s="170">
        <f>SUM(M55,M58,M66)</f>
        <v>0</v>
      </c>
      <c r="N54" s="37">
        <f t="shared" ref="N54:O54" si="45">SUM(N55,N58,N66)</f>
        <v>0</v>
      </c>
      <c r="O54" s="171">
        <f t="shared" si="45"/>
        <v>0</v>
      </c>
      <c r="P54" s="256"/>
    </row>
    <row r="55" spans="1:16" hidden="1" x14ac:dyDescent="0.25">
      <c r="A55" s="75">
        <v>1110</v>
      </c>
      <c r="B55" s="59" t="s">
        <v>49</v>
      </c>
      <c r="C55" s="228">
        <f t="shared" si="0"/>
        <v>0</v>
      </c>
      <c r="D55" s="87">
        <f>SUM(D56:D57)</f>
        <v>0</v>
      </c>
      <c r="E55" s="76">
        <f t="shared" ref="E55:F55" si="46">SUM(E56:E57)</f>
        <v>0</v>
      </c>
      <c r="F55" s="160">
        <f t="shared" si="46"/>
        <v>0</v>
      </c>
      <c r="G55" s="87">
        <f>SUM(G56:G57)</f>
        <v>0</v>
      </c>
      <c r="H55" s="76">
        <f t="shared" ref="H55:I55" si="47">SUM(H56:H57)</f>
        <v>0</v>
      </c>
      <c r="I55" s="160">
        <f t="shared" si="47"/>
        <v>0</v>
      </c>
      <c r="J55" s="87">
        <f>SUM(J56:J57)</f>
        <v>0</v>
      </c>
      <c r="K55" s="76">
        <f t="shared" ref="K55:L55" si="48">SUM(K56:K57)</f>
        <v>0</v>
      </c>
      <c r="L55" s="160">
        <f t="shared" si="48"/>
        <v>0</v>
      </c>
      <c r="M55" s="87">
        <f>SUM(M56:M57)</f>
        <v>0</v>
      </c>
      <c r="N55" s="76">
        <f t="shared" ref="N55:O55" si="49">SUM(N56:N57)</f>
        <v>0</v>
      </c>
      <c r="O55" s="160">
        <f t="shared" si="49"/>
        <v>0</v>
      </c>
      <c r="P55" s="259"/>
    </row>
    <row r="56" spans="1:16" ht="12" hidden="1" customHeight="1" x14ac:dyDescent="0.25">
      <c r="A56" s="27">
        <v>1111</v>
      </c>
      <c r="B56" s="39" t="s">
        <v>50</v>
      </c>
      <c r="C56" s="221">
        <f t="shared" si="0"/>
        <v>0</v>
      </c>
      <c r="D56" s="142"/>
      <c r="E56" s="28"/>
      <c r="F56" s="175">
        <f t="shared" ref="F56:F57" si="50">D56+E56</f>
        <v>0</v>
      </c>
      <c r="G56" s="142"/>
      <c r="H56" s="28"/>
      <c r="I56" s="175">
        <f t="shared" ref="I56:I57" si="51">G56+H56</f>
        <v>0</v>
      </c>
      <c r="J56" s="142"/>
      <c r="K56" s="28"/>
      <c r="L56" s="175">
        <f t="shared" ref="L56:L57" si="52">K56+J56</f>
        <v>0</v>
      </c>
      <c r="M56" s="142"/>
      <c r="N56" s="28"/>
      <c r="O56" s="175">
        <f t="shared" ref="O56:O57" si="53">N56+M56</f>
        <v>0</v>
      </c>
      <c r="P56" s="253"/>
    </row>
    <row r="57" spans="1:16" ht="39.75" hidden="1" customHeight="1" x14ac:dyDescent="0.25">
      <c r="A57" s="275">
        <v>1119</v>
      </c>
      <c r="B57" s="276" t="s">
        <v>51</v>
      </c>
      <c r="C57" s="277">
        <f t="shared" si="0"/>
        <v>0</v>
      </c>
      <c r="D57" s="278"/>
      <c r="E57" s="279"/>
      <c r="F57" s="280">
        <f t="shared" si="50"/>
        <v>0</v>
      </c>
      <c r="G57" s="278"/>
      <c r="H57" s="279"/>
      <c r="I57" s="280">
        <f t="shared" si="51"/>
        <v>0</v>
      </c>
      <c r="J57" s="278"/>
      <c r="K57" s="279"/>
      <c r="L57" s="280">
        <f t="shared" si="52"/>
        <v>0</v>
      </c>
      <c r="M57" s="278"/>
      <c r="N57" s="279"/>
      <c r="O57" s="280">
        <f t="shared" si="53"/>
        <v>0</v>
      </c>
      <c r="P57" s="281"/>
    </row>
    <row r="58" spans="1:16" hidden="1" x14ac:dyDescent="0.25">
      <c r="A58" s="77">
        <v>1140</v>
      </c>
      <c r="B58" s="42" t="s">
        <v>275</v>
      </c>
      <c r="C58" s="222">
        <f t="shared" si="0"/>
        <v>0</v>
      </c>
      <c r="D58" s="172">
        <f>SUM(D59:D65)</f>
        <v>0</v>
      </c>
      <c r="E58" s="78">
        <f>SUM(E59:E65)</f>
        <v>0</v>
      </c>
      <c r="F58" s="96">
        <f t="shared" ref="F58" si="54">SUM(F59:F65)</f>
        <v>0</v>
      </c>
      <c r="G58" s="172">
        <f>SUM(G59:G65)</f>
        <v>0</v>
      </c>
      <c r="H58" s="78">
        <f t="shared" ref="H58:I58" si="55">SUM(H59:H65)</f>
        <v>0</v>
      </c>
      <c r="I58" s="96">
        <f t="shared" si="55"/>
        <v>0</v>
      </c>
      <c r="J58" s="172">
        <f>SUM(J59:J65)</f>
        <v>0</v>
      </c>
      <c r="K58" s="78">
        <f t="shared" ref="K58:L58" si="56">SUM(K59:K65)</f>
        <v>0</v>
      </c>
      <c r="L58" s="96">
        <f t="shared" si="56"/>
        <v>0</v>
      </c>
      <c r="M58" s="172">
        <f>SUM(M59:M65)</f>
        <v>0</v>
      </c>
      <c r="N58" s="78">
        <f t="shared" ref="N58:O58" si="57">SUM(N59:N65)</f>
        <v>0</v>
      </c>
      <c r="O58" s="96">
        <f t="shared" si="57"/>
        <v>0</v>
      </c>
      <c r="P58" s="254"/>
    </row>
    <row r="59" spans="1:16" ht="12" hidden="1" customHeight="1" x14ac:dyDescent="0.25">
      <c r="A59" s="30">
        <v>1141</v>
      </c>
      <c r="B59" s="42" t="s">
        <v>52</v>
      </c>
      <c r="C59" s="222">
        <f t="shared" si="0"/>
        <v>0</v>
      </c>
      <c r="D59" s="143"/>
      <c r="E59" s="31"/>
      <c r="F59" s="96">
        <f t="shared" ref="F59:F66" si="58">D59+E59</f>
        <v>0</v>
      </c>
      <c r="G59" s="143"/>
      <c r="H59" s="31"/>
      <c r="I59" s="96">
        <f t="shared" ref="I59:I66" si="59">G59+H59</f>
        <v>0</v>
      </c>
      <c r="J59" s="143"/>
      <c r="K59" s="31"/>
      <c r="L59" s="96">
        <f t="shared" ref="L59:L66" si="60">K59+J59</f>
        <v>0</v>
      </c>
      <c r="M59" s="143"/>
      <c r="N59" s="31"/>
      <c r="O59" s="96">
        <f t="shared" ref="O59:O66" si="61">N59+M59</f>
        <v>0</v>
      </c>
      <c r="P59" s="254"/>
    </row>
    <row r="60" spans="1:16" ht="24.75" hidden="1" customHeight="1" x14ac:dyDescent="0.25">
      <c r="A60" s="30">
        <v>1142</v>
      </c>
      <c r="B60" s="42" t="s">
        <v>53</v>
      </c>
      <c r="C60" s="222">
        <f t="shared" si="0"/>
        <v>0</v>
      </c>
      <c r="D60" s="143"/>
      <c r="E60" s="31"/>
      <c r="F60" s="96">
        <f t="shared" si="58"/>
        <v>0</v>
      </c>
      <c r="G60" s="143"/>
      <c r="H60" s="31"/>
      <c r="I60" s="96">
        <f t="shared" si="59"/>
        <v>0</v>
      </c>
      <c r="J60" s="143"/>
      <c r="K60" s="31"/>
      <c r="L60" s="96">
        <f t="shared" si="60"/>
        <v>0</v>
      </c>
      <c r="M60" s="143"/>
      <c r="N60" s="31"/>
      <c r="O60" s="96">
        <f t="shared" si="61"/>
        <v>0</v>
      </c>
      <c r="P60" s="254"/>
    </row>
    <row r="61" spans="1:16" ht="24" hidden="1" customHeight="1" x14ac:dyDescent="0.25">
      <c r="A61" s="30">
        <v>1145</v>
      </c>
      <c r="B61" s="42" t="s">
        <v>54</v>
      </c>
      <c r="C61" s="222">
        <f t="shared" si="0"/>
        <v>0</v>
      </c>
      <c r="D61" s="143"/>
      <c r="E61" s="31"/>
      <c r="F61" s="96">
        <f t="shared" si="58"/>
        <v>0</v>
      </c>
      <c r="G61" s="143"/>
      <c r="H61" s="31"/>
      <c r="I61" s="96">
        <f t="shared" si="59"/>
        <v>0</v>
      </c>
      <c r="J61" s="143"/>
      <c r="K61" s="31"/>
      <c r="L61" s="96">
        <f t="shared" si="60"/>
        <v>0</v>
      </c>
      <c r="M61" s="143"/>
      <c r="N61" s="31"/>
      <c r="O61" s="96">
        <f t="shared" si="61"/>
        <v>0</v>
      </c>
      <c r="P61" s="254"/>
    </row>
    <row r="62" spans="1:16" ht="27.75" hidden="1" customHeight="1" x14ac:dyDescent="0.25">
      <c r="A62" s="30">
        <v>1146</v>
      </c>
      <c r="B62" s="42" t="s">
        <v>55</v>
      </c>
      <c r="C62" s="222">
        <f t="shared" si="0"/>
        <v>0</v>
      </c>
      <c r="D62" s="143"/>
      <c r="E62" s="31"/>
      <c r="F62" s="96">
        <f t="shared" si="58"/>
        <v>0</v>
      </c>
      <c r="G62" s="143"/>
      <c r="H62" s="31"/>
      <c r="I62" s="96">
        <f t="shared" si="59"/>
        <v>0</v>
      </c>
      <c r="J62" s="143"/>
      <c r="K62" s="31"/>
      <c r="L62" s="96">
        <f t="shared" si="60"/>
        <v>0</v>
      </c>
      <c r="M62" s="143"/>
      <c r="N62" s="31"/>
      <c r="O62" s="96">
        <f t="shared" si="61"/>
        <v>0</v>
      </c>
      <c r="P62" s="254"/>
    </row>
    <row r="63" spans="1:16" ht="12" hidden="1" customHeight="1" x14ac:dyDescent="0.25">
      <c r="A63" s="30">
        <v>1147</v>
      </c>
      <c r="B63" s="42" t="s">
        <v>56</v>
      </c>
      <c r="C63" s="222">
        <f t="shared" si="0"/>
        <v>0</v>
      </c>
      <c r="D63" s="143"/>
      <c r="E63" s="31"/>
      <c r="F63" s="96">
        <f t="shared" si="58"/>
        <v>0</v>
      </c>
      <c r="G63" s="143"/>
      <c r="H63" s="31"/>
      <c r="I63" s="96">
        <f t="shared" si="59"/>
        <v>0</v>
      </c>
      <c r="J63" s="143"/>
      <c r="K63" s="31"/>
      <c r="L63" s="96">
        <f t="shared" si="60"/>
        <v>0</v>
      </c>
      <c r="M63" s="143"/>
      <c r="N63" s="31"/>
      <c r="O63" s="96">
        <f t="shared" si="61"/>
        <v>0</v>
      </c>
      <c r="P63" s="254"/>
    </row>
    <row r="64" spans="1:16" ht="108.75" hidden="1" customHeight="1" x14ac:dyDescent="0.25">
      <c r="A64" s="275">
        <v>1148</v>
      </c>
      <c r="B64" s="276" t="s">
        <v>57</v>
      </c>
      <c r="C64" s="277">
        <f t="shared" si="0"/>
        <v>0</v>
      </c>
      <c r="D64" s="278"/>
      <c r="E64" s="279"/>
      <c r="F64" s="280">
        <f t="shared" si="58"/>
        <v>0</v>
      </c>
      <c r="G64" s="278"/>
      <c r="H64" s="279"/>
      <c r="I64" s="280">
        <f t="shared" si="59"/>
        <v>0</v>
      </c>
      <c r="J64" s="278"/>
      <c r="K64" s="279"/>
      <c r="L64" s="280">
        <f t="shared" si="60"/>
        <v>0</v>
      </c>
      <c r="M64" s="278"/>
      <c r="N64" s="279"/>
      <c r="O64" s="280">
        <f t="shared" si="61"/>
        <v>0</v>
      </c>
      <c r="P64" s="281"/>
    </row>
    <row r="65" spans="1:16" ht="24" hidden="1" customHeight="1" x14ac:dyDescent="0.25">
      <c r="A65" s="30">
        <v>1149</v>
      </c>
      <c r="B65" s="42" t="s">
        <v>58</v>
      </c>
      <c r="C65" s="222">
        <f t="shared" si="0"/>
        <v>0</v>
      </c>
      <c r="D65" s="143"/>
      <c r="E65" s="31"/>
      <c r="F65" s="96">
        <f t="shared" si="58"/>
        <v>0</v>
      </c>
      <c r="G65" s="143"/>
      <c r="H65" s="31"/>
      <c r="I65" s="96">
        <f t="shared" si="59"/>
        <v>0</v>
      </c>
      <c r="J65" s="143"/>
      <c r="K65" s="31"/>
      <c r="L65" s="96">
        <f t="shared" si="60"/>
        <v>0</v>
      </c>
      <c r="M65" s="143"/>
      <c r="N65" s="31"/>
      <c r="O65" s="96">
        <f t="shared" si="61"/>
        <v>0</v>
      </c>
      <c r="P65" s="254"/>
    </row>
    <row r="66" spans="1:16" ht="36" hidden="1" customHeight="1" x14ac:dyDescent="0.25">
      <c r="A66" s="75">
        <v>1150</v>
      </c>
      <c r="B66" s="59" t="s">
        <v>59</v>
      </c>
      <c r="C66" s="228">
        <f t="shared" si="0"/>
        <v>0</v>
      </c>
      <c r="D66" s="173"/>
      <c r="E66" s="132"/>
      <c r="F66" s="160">
        <f t="shared" si="58"/>
        <v>0</v>
      </c>
      <c r="G66" s="173"/>
      <c r="H66" s="132"/>
      <c r="I66" s="160">
        <f t="shared" si="59"/>
        <v>0</v>
      </c>
      <c r="J66" s="173"/>
      <c r="K66" s="132"/>
      <c r="L66" s="160">
        <f t="shared" si="60"/>
        <v>0</v>
      </c>
      <c r="M66" s="173"/>
      <c r="N66" s="132"/>
      <c r="O66" s="160">
        <f t="shared" si="61"/>
        <v>0</v>
      </c>
      <c r="P66" s="259"/>
    </row>
    <row r="67" spans="1:16" ht="24" hidden="1" x14ac:dyDescent="0.25">
      <c r="A67" s="34">
        <v>1200</v>
      </c>
      <c r="B67" s="74" t="s">
        <v>276</v>
      </c>
      <c r="C67" s="220">
        <f t="shared" si="0"/>
        <v>0</v>
      </c>
      <c r="D67" s="170">
        <f>SUM(D68:D69)</f>
        <v>0</v>
      </c>
      <c r="E67" s="37">
        <f t="shared" ref="E67:F67" si="62">SUM(E68:E69)</f>
        <v>0</v>
      </c>
      <c r="F67" s="171">
        <f t="shared" si="62"/>
        <v>0</v>
      </c>
      <c r="G67" s="170">
        <f>SUM(G68:G69)</f>
        <v>0</v>
      </c>
      <c r="H67" s="37">
        <f t="shared" ref="H67:I67" si="63">SUM(H68:H69)</f>
        <v>0</v>
      </c>
      <c r="I67" s="171">
        <f t="shared" si="63"/>
        <v>0</v>
      </c>
      <c r="J67" s="170">
        <f>SUM(J68:J69)</f>
        <v>0</v>
      </c>
      <c r="K67" s="37">
        <f t="shared" ref="K67:L67" si="64">SUM(K68:K69)</f>
        <v>0</v>
      </c>
      <c r="L67" s="171">
        <f t="shared" si="64"/>
        <v>0</v>
      </c>
      <c r="M67" s="170">
        <f>SUM(M68:M69)</f>
        <v>0</v>
      </c>
      <c r="N67" s="37">
        <f t="shared" ref="N67:O67" si="65">SUM(N68:N69)</f>
        <v>0</v>
      </c>
      <c r="O67" s="171">
        <f t="shared" si="65"/>
        <v>0</v>
      </c>
      <c r="P67" s="256"/>
    </row>
    <row r="68" spans="1:16" ht="24" hidden="1" customHeight="1" x14ac:dyDescent="0.25">
      <c r="A68" s="274">
        <v>1210</v>
      </c>
      <c r="B68" s="39" t="s">
        <v>60</v>
      </c>
      <c r="C68" s="221">
        <f t="shared" si="0"/>
        <v>0</v>
      </c>
      <c r="D68" s="142"/>
      <c r="E68" s="28"/>
      <c r="F68" s="175">
        <f>D68+E68</f>
        <v>0</v>
      </c>
      <c r="G68" s="142"/>
      <c r="H68" s="28"/>
      <c r="I68" s="175">
        <f>G68+H68</f>
        <v>0</v>
      </c>
      <c r="J68" s="142"/>
      <c r="K68" s="28"/>
      <c r="L68" s="175">
        <f>K68+J68</f>
        <v>0</v>
      </c>
      <c r="M68" s="142"/>
      <c r="N68" s="28"/>
      <c r="O68" s="175">
        <f>N68+M68</f>
        <v>0</v>
      </c>
      <c r="P68" s="253"/>
    </row>
    <row r="69" spans="1:16" ht="24" hidden="1" x14ac:dyDescent="0.25">
      <c r="A69" s="77">
        <v>1220</v>
      </c>
      <c r="B69" s="42" t="s">
        <v>61</v>
      </c>
      <c r="C69" s="222">
        <f t="shared" si="0"/>
        <v>0</v>
      </c>
      <c r="D69" s="172">
        <f>SUM(D70:D74)</f>
        <v>0</v>
      </c>
      <c r="E69" s="78">
        <f t="shared" ref="E69:F69" si="66">SUM(E70:E74)</f>
        <v>0</v>
      </c>
      <c r="F69" s="96">
        <f t="shared" si="66"/>
        <v>0</v>
      </c>
      <c r="G69" s="172">
        <f>SUM(G70:G74)</f>
        <v>0</v>
      </c>
      <c r="H69" s="78">
        <f t="shared" ref="H69:I69" si="67">SUM(H70:H74)</f>
        <v>0</v>
      </c>
      <c r="I69" s="96">
        <f t="shared" si="67"/>
        <v>0</v>
      </c>
      <c r="J69" s="172">
        <f>SUM(J70:J74)</f>
        <v>0</v>
      </c>
      <c r="K69" s="78">
        <f t="shared" ref="K69:L69" si="68">SUM(K70:K74)</f>
        <v>0</v>
      </c>
      <c r="L69" s="96">
        <f t="shared" si="68"/>
        <v>0</v>
      </c>
      <c r="M69" s="172">
        <f>SUM(M70:M74)</f>
        <v>0</v>
      </c>
      <c r="N69" s="78">
        <f t="shared" ref="N69:O69" si="69">SUM(N70:N74)</f>
        <v>0</v>
      </c>
      <c r="O69" s="96">
        <f t="shared" si="69"/>
        <v>0</v>
      </c>
      <c r="P69" s="254"/>
    </row>
    <row r="70" spans="1:16" ht="48" hidden="1" customHeight="1" x14ac:dyDescent="0.25">
      <c r="A70" s="30">
        <v>1221</v>
      </c>
      <c r="B70" s="42" t="s">
        <v>277</v>
      </c>
      <c r="C70" s="222">
        <f t="shared" si="0"/>
        <v>0</v>
      </c>
      <c r="D70" s="143"/>
      <c r="E70" s="31"/>
      <c r="F70" s="96">
        <f t="shared" ref="F70:F74" si="70">D70+E70</f>
        <v>0</v>
      </c>
      <c r="G70" s="143"/>
      <c r="H70" s="31"/>
      <c r="I70" s="96">
        <f t="shared" ref="I70:I74" si="71">G70+H70</f>
        <v>0</v>
      </c>
      <c r="J70" s="143"/>
      <c r="K70" s="31"/>
      <c r="L70" s="96">
        <f t="shared" ref="L70:L74" si="72">K70+J70</f>
        <v>0</v>
      </c>
      <c r="M70" s="143"/>
      <c r="N70" s="31"/>
      <c r="O70" s="96">
        <f t="shared" ref="O70:O74" si="73">N70+M70</f>
        <v>0</v>
      </c>
      <c r="P70" s="254"/>
    </row>
    <row r="71" spans="1:16" ht="12" hidden="1" customHeight="1" x14ac:dyDescent="0.25">
      <c r="A71" s="30">
        <v>1223</v>
      </c>
      <c r="B71" s="42" t="s">
        <v>62</v>
      </c>
      <c r="C71" s="222">
        <f t="shared" si="0"/>
        <v>0</v>
      </c>
      <c r="D71" s="143"/>
      <c r="E71" s="31"/>
      <c r="F71" s="96">
        <f t="shared" si="70"/>
        <v>0</v>
      </c>
      <c r="G71" s="143"/>
      <c r="H71" s="31"/>
      <c r="I71" s="96">
        <f t="shared" si="71"/>
        <v>0</v>
      </c>
      <c r="J71" s="143"/>
      <c r="K71" s="31"/>
      <c r="L71" s="96">
        <f t="shared" si="72"/>
        <v>0</v>
      </c>
      <c r="M71" s="143"/>
      <c r="N71" s="31"/>
      <c r="O71" s="96">
        <f t="shared" si="73"/>
        <v>0</v>
      </c>
      <c r="P71" s="254"/>
    </row>
    <row r="72" spans="1:16" ht="24" hidden="1" customHeight="1" x14ac:dyDescent="0.25">
      <c r="A72" s="30">
        <v>1225</v>
      </c>
      <c r="B72" s="42" t="s">
        <v>295</v>
      </c>
      <c r="C72" s="222">
        <f t="shared" si="0"/>
        <v>0</v>
      </c>
      <c r="D72" s="143"/>
      <c r="E72" s="31"/>
      <c r="F72" s="96">
        <f t="shared" si="70"/>
        <v>0</v>
      </c>
      <c r="G72" s="143"/>
      <c r="H72" s="31"/>
      <c r="I72" s="96">
        <f t="shared" si="71"/>
        <v>0</v>
      </c>
      <c r="J72" s="143"/>
      <c r="K72" s="31"/>
      <c r="L72" s="96">
        <f t="shared" si="72"/>
        <v>0</v>
      </c>
      <c r="M72" s="143"/>
      <c r="N72" s="31"/>
      <c r="O72" s="96">
        <f t="shared" si="73"/>
        <v>0</v>
      </c>
      <c r="P72" s="254"/>
    </row>
    <row r="73" spans="1:16" ht="36" hidden="1" customHeight="1" x14ac:dyDescent="0.25">
      <c r="A73" s="30">
        <v>1227</v>
      </c>
      <c r="B73" s="42" t="s">
        <v>64</v>
      </c>
      <c r="C73" s="222">
        <f t="shared" si="0"/>
        <v>0</v>
      </c>
      <c r="D73" s="143"/>
      <c r="E73" s="31"/>
      <c r="F73" s="96">
        <f t="shared" si="70"/>
        <v>0</v>
      </c>
      <c r="G73" s="143"/>
      <c r="H73" s="31"/>
      <c r="I73" s="96">
        <f t="shared" si="71"/>
        <v>0</v>
      </c>
      <c r="J73" s="143"/>
      <c r="K73" s="31"/>
      <c r="L73" s="96">
        <f t="shared" si="72"/>
        <v>0</v>
      </c>
      <c r="M73" s="143"/>
      <c r="N73" s="31"/>
      <c r="O73" s="96">
        <f t="shared" si="73"/>
        <v>0</v>
      </c>
      <c r="P73" s="254"/>
    </row>
    <row r="74" spans="1:16" ht="48" hidden="1" customHeight="1" x14ac:dyDescent="0.25">
      <c r="A74" s="30">
        <v>1228</v>
      </c>
      <c r="B74" s="42" t="s">
        <v>278</v>
      </c>
      <c r="C74" s="222">
        <f t="shared" si="0"/>
        <v>0</v>
      </c>
      <c r="D74" s="143"/>
      <c r="E74" s="31"/>
      <c r="F74" s="96">
        <f t="shared" si="70"/>
        <v>0</v>
      </c>
      <c r="G74" s="143"/>
      <c r="H74" s="31"/>
      <c r="I74" s="96">
        <f t="shared" si="71"/>
        <v>0</v>
      </c>
      <c r="J74" s="143"/>
      <c r="K74" s="31"/>
      <c r="L74" s="96">
        <f t="shared" si="72"/>
        <v>0</v>
      </c>
      <c r="M74" s="143"/>
      <c r="N74" s="31"/>
      <c r="O74" s="96">
        <f t="shared" si="73"/>
        <v>0</v>
      </c>
      <c r="P74" s="254"/>
    </row>
    <row r="75" spans="1:16" x14ac:dyDescent="0.25">
      <c r="A75" s="72">
        <v>2000</v>
      </c>
      <c r="B75" s="72" t="s">
        <v>65</v>
      </c>
      <c r="C75" s="233">
        <f t="shared" si="0"/>
        <v>45500</v>
      </c>
      <c r="D75" s="168">
        <f>SUM(D76,D83,D130,D164,D165,D172)</f>
        <v>45500</v>
      </c>
      <c r="E75" s="73">
        <f t="shared" ref="E75:F75" si="74">SUM(E76,E83,E130,E164,E165,E172)</f>
        <v>0</v>
      </c>
      <c r="F75" s="169">
        <f t="shared" si="74"/>
        <v>45500</v>
      </c>
      <c r="G75" s="168">
        <f>SUM(G76,G83,G130,G164,G165,G172)</f>
        <v>0</v>
      </c>
      <c r="H75" s="73">
        <f t="shared" ref="H75:I75" si="75">SUM(H76,H83,H130,H164,H165,H172)</f>
        <v>0</v>
      </c>
      <c r="I75" s="169">
        <f t="shared" si="75"/>
        <v>0</v>
      </c>
      <c r="J75" s="168">
        <f>SUM(J76,J83,J130,J164,J165,J172)</f>
        <v>0</v>
      </c>
      <c r="K75" s="73">
        <f t="shared" ref="K75:L75" si="76">SUM(K76,K83,K130,K164,K165,K172)</f>
        <v>0</v>
      </c>
      <c r="L75" s="169">
        <f t="shared" si="76"/>
        <v>0</v>
      </c>
      <c r="M75" s="168">
        <f>SUM(M76,M83,M130,M164,M165,M172)</f>
        <v>0</v>
      </c>
      <c r="N75" s="73">
        <f t="shared" ref="N75:O75" si="77">SUM(N76,N83,N130,N164,N165,N172)</f>
        <v>0</v>
      </c>
      <c r="O75" s="169">
        <f t="shared" si="77"/>
        <v>0</v>
      </c>
      <c r="P75" s="263"/>
    </row>
    <row r="76" spans="1:16" ht="24" hidden="1" x14ac:dyDescent="0.25">
      <c r="A76" s="34">
        <v>2100</v>
      </c>
      <c r="B76" s="74" t="s">
        <v>66</v>
      </c>
      <c r="C76" s="220">
        <f t="shared" si="0"/>
        <v>0</v>
      </c>
      <c r="D76" s="170">
        <f>SUM(D77,D80)</f>
        <v>0</v>
      </c>
      <c r="E76" s="37">
        <f t="shared" ref="E76:F76" si="78">SUM(E77,E80)</f>
        <v>0</v>
      </c>
      <c r="F76" s="171">
        <f t="shared" si="78"/>
        <v>0</v>
      </c>
      <c r="G76" s="170">
        <f>SUM(G77,G80)</f>
        <v>0</v>
      </c>
      <c r="H76" s="37">
        <f t="shared" ref="H76:I76" si="79">SUM(H77,H80)</f>
        <v>0</v>
      </c>
      <c r="I76" s="171">
        <f t="shared" si="79"/>
        <v>0</v>
      </c>
      <c r="J76" s="170">
        <f>SUM(J77,J80)</f>
        <v>0</v>
      </c>
      <c r="K76" s="37">
        <f t="shared" ref="K76:L76" si="80">SUM(K77,K80)</f>
        <v>0</v>
      </c>
      <c r="L76" s="171">
        <f t="shared" si="80"/>
        <v>0</v>
      </c>
      <c r="M76" s="170">
        <f>SUM(M77,M80)</f>
        <v>0</v>
      </c>
      <c r="N76" s="37">
        <f t="shared" ref="N76:O76" si="81">SUM(N77,N80)</f>
        <v>0</v>
      </c>
      <c r="O76" s="171">
        <f t="shared" si="81"/>
        <v>0</v>
      </c>
      <c r="P76" s="256"/>
    </row>
    <row r="77" spans="1:16" ht="24" hidden="1" x14ac:dyDescent="0.25">
      <c r="A77" s="274">
        <v>2110</v>
      </c>
      <c r="B77" s="39" t="s">
        <v>67</v>
      </c>
      <c r="C77" s="221">
        <f t="shared" si="0"/>
        <v>0</v>
      </c>
      <c r="D77" s="174">
        <f>SUM(D78:D79)</f>
        <v>0</v>
      </c>
      <c r="E77" s="80">
        <f t="shared" ref="E77:F77" si="82">SUM(E78:E79)</f>
        <v>0</v>
      </c>
      <c r="F77" s="175">
        <f t="shared" si="82"/>
        <v>0</v>
      </c>
      <c r="G77" s="174">
        <f>SUM(G78:G79)</f>
        <v>0</v>
      </c>
      <c r="H77" s="80">
        <f t="shared" ref="H77:I77" si="83">SUM(H78:H79)</f>
        <v>0</v>
      </c>
      <c r="I77" s="175">
        <f t="shared" si="83"/>
        <v>0</v>
      </c>
      <c r="J77" s="174">
        <f>SUM(J78:J79)</f>
        <v>0</v>
      </c>
      <c r="K77" s="80">
        <f t="shared" ref="K77:L77" si="84">SUM(K78:K79)</f>
        <v>0</v>
      </c>
      <c r="L77" s="175">
        <f t="shared" si="84"/>
        <v>0</v>
      </c>
      <c r="M77" s="174">
        <f>SUM(M78:M79)</f>
        <v>0</v>
      </c>
      <c r="N77" s="80">
        <f t="shared" ref="N77:O77" si="85">SUM(N78:N79)</f>
        <v>0</v>
      </c>
      <c r="O77" s="175">
        <f t="shared" si="85"/>
        <v>0</v>
      </c>
      <c r="P77" s="253"/>
    </row>
    <row r="78" spans="1:16" ht="12" hidden="1" customHeight="1" x14ac:dyDescent="0.25">
      <c r="A78" s="30">
        <v>2111</v>
      </c>
      <c r="B78" s="42" t="s">
        <v>68</v>
      </c>
      <c r="C78" s="222">
        <f t="shared" si="0"/>
        <v>0</v>
      </c>
      <c r="D78" s="176"/>
      <c r="E78" s="44"/>
      <c r="F78" s="96">
        <f t="shared" ref="F78:F79" si="86">D78+E78</f>
        <v>0</v>
      </c>
      <c r="G78" s="143"/>
      <c r="H78" s="31"/>
      <c r="I78" s="96">
        <f t="shared" ref="I78:I79" si="87">G78+H78</f>
        <v>0</v>
      </c>
      <c r="J78" s="143"/>
      <c r="K78" s="31"/>
      <c r="L78" s="96">
        <f t="shared" ref="L78:L79" si="88">K78+J78</f>
        <v>0</v>
      </c>
      <c r="M78" s="143"/>
      <c r="N78" s="31"/>
      <c r="O78" s="96">
        <f t="shared" ref="O78:O79" si="89">N78+M78</f>
        <v>0</v>
      </c>
      <c r="P78" s="254"/>
    </row>
    <row r="79" spans="1:16" ht="24" hidden="1" customHeight="1" x14ac:dyDescent="0.25">
      <c r="A79" s="30">
        <v>2112</v>
      </c>
      <c r="B79" s="42" t="s">
        <v>69</v>
      </c>
      <c r="C79" s="222">
        <f t="shared" si="0"/>
        <v>0</v>
      </c>
      <c r="D79" s="176"/>
      <c r="E79" s="44"/>
      <c r="F79" s="96">
        <f t="shared" si="86"/>
        <v>0</v>
      </c>
      <c r="G79" s="143"/>
      <c r="H79" s="31"/>
      <c r="I79" s="96">
        <f t="shared" si="87"/>
        <v>0</v>
      </c>
      <c r="J79" s="143"/>
      <c r="K79" s="31"/>
      <c r="L79" s="96">
        <f t="shared" si="88"/>
        <v>0</v>
      </c>
      <c r="M79" s="143"/>
      <c r="N79" s="31"/>
      <c r="O79" s="96">
        <f t="shared" si="89"/>
        <v>0</v>
      </c>
      <c r="P79" s="254"/>
    </row>
    <row r="80" spans="1:16" ht="24" hidden="1" x14ac:dyDescent="0.25">
      <c r="A80" s="77">
        <v>2120</v>
      </c>
      <c r="B80" s="42" t="s">
        <v>70</v>
      </c>
      <c r="C80" s="222">
        <f t="shared" si="0"/>
        <v>0</v>
      </c>
      <c r="D80" s="172">
        <f>SUM(D81:D82)</f>
        <v>0</v>
      </c>
      <c r="E80" s="78">
        <f t="shared" ref="E80:F80" si="90">SUM(E81:E82)</f>
        <v>0</v>
      </c>
      <c r="F80" s="96">
        <f t="shared" si="90"/>
        <v>0</v>
      </c>
      <c r="G80" s="172">
        <f>SUM(G81:G82)</f>
        <v>0</v>
      </c>
      <c r="H80" s="78">
        <f t="shared" ref="H80:I80" si="91">SUM(H81:H82)</f>
        <v>0</v>
      </c>
      <c r="I80" s="96">
        <f t="shared" si="91"/>
        <v>0</v>
      </c>
      <c r="J80" s="172">
        <f>SUM(J81:J82)</f>
        <v>0</v>
      </c>
      <c r="K80" s="78">
        <f t="shared" ref="K80:L80" si="92">SUM(K81:K82)</f>
        <v>0</v>
      </c>
      <c r="L80" s="96">
        <f t="shared" si="92"/>
        <v>0</v>
      </c>
      <c r="M80" s="172">
        <f>SUM(M81:M82)</f>
        <v>0</v>
      </c>
      <c r="N80" s="78">
        <f t="shared" ref="N80:O80" si="93">SUM(N81:N82)</f>
        <v>0</v>
      </c>
      <c r="O80" s="96">
        <f t="shared" si="93"/>
        <v>0</v>
      </c>
      <c r="P80" s="254"/>
    </row>
    <row r="81" spans="1:16" ht="12" hidden="1" customHeight="1" x14ac:dyDescent="0.25">
      <c r="A81" s="30">
        <v>2121</v>
      </c>
      <c r="B81" s="42" t="s">
        <v>68</v>
      </c>
      <c r="C81" s="222">
        <f t="shared" si="0"/>
        <v>0</v>
      </c>
      <c r="D81" s="176"/>
      <c r="E81" s="44"/>
      <c r="F81" s="96">
        <f t="shared" ref="F81:F82" si="94">D81+E81</f>
        <v>0</v>
      </c>
      <c r="G81" s="143"/>
      <c r="H81" s="31"/>
      <c r="I81" s="96">
        <f t="shared" ref="I81:I82" si="95">G81+H81</f>
        <v>0</v>
      </c>
      <c r="J81" s="143"/>
      <c r="K81" s="31"/>
      <c r="L81" s="96">
        <f t="shared" ref="L81:L82" si="96">K81+J81</f>
        <v>0</v>
      </c>
      <c r="M81" s="143"/>
      <c r="N81" s="31"/>
      <c r="O81" s="96">
        <f t="shared" ref="O81:O82" si="97">N81+M81</f>
        <v>0</v>
      </c>
      <c r="P81" s="254"/>
    </row>
    <row r="82" spans="1:16" ht="24" hidden="1" customHeight="1" x14ac:dyDescent="0.25">
      <c r="A82" s="30">
        <v>2122</v>
      </c>
      <c r="B82" s="42" t="s">
        <v>69</v>
      </c>
      <c r="C82" s="222">
        <f t="shared" si="0"/>
        <v>0</v>
      </c>
      <c r="D82" s="176"/>
      <c r="E82" s="44"/>
      <c r="F82" s="96">
        <f t="shared" si="94"/>
        <v>0</v>
      </c>
      <c r="G82" s="143"/>
      <c r="H82" s="31"/>
      <c r="I82" s="96">
        <f t="shared" si="95"/>
        <v>0</v>
      </c>
      <c r="J82" s="143"/>
      <c r="K82" s="31"/>
      <c r="L82" s="96">
        <f t="shared" si="96"/>
        <v>0</v>
      </c>
      <c r="M82" s="143"/>
      <c r="N82" s="31"/>
      <c r="O82" s="96">
        <f t="shared" si="97"/>
        <v>0</v>
      </c>
      <c r="P82" s="254"/>
    </row>
    <row r="83" spans="1:16" x14ac:dyDescent="0.25">
      <c r="A83" s="34">
        <v>2200</v>
      </c>
      <c r="B83" s="74" t="s">
        <v>71</v>
      </c>
      <c r="C83" s="220">
        <f t="shared" si="0"/>
        <v>28500</v>
      </c>
      <c r="D83" s="170">
        <f>SUM(D84,D89,D95,D103,D112,D116,D122,D128)</f>
        <v>28500</v>
      </c>
      <c r="E83" s="37">
        <f t="shared" ref="E83:F83" si="98">SUM(E84,E89,E95,E103,E112,E116,E122,E128)</f>
        <v>0</v>
      </c>
      <c r="F83" s="171">
        <f t="shared" si="98"/>
        <v>28500</v>
      </c>
      <c r="G83" s="170">
        <f>SUM(G84,G89,G95,G103,G112,G116,G122,G128)</f>
        <v>0</v>
      </c>
      <c r="H83" s="37">
        <f t="shared" ref="H83:I83" si="99">SUM(H84,H89,H95,H103,H112,H116,H122,H128)</f>
        <v>0</v>
      </c>
      <c r="I83" s="171">
        <f t="shared" si="99"/>
        <v>0</v>
      </c>
      <c r="J83" s="170">
        <f>SUM(J84,J89,J95,J103,J112,J116,J122,J128)</f>
        <v>0</v>
      </c>
      <c r="K83" s="37">
        <f t="shared" ref="K83:L83" si="100">SUM(K84,K89,K95,K103,K112,K116,K122,K128)</f>
        <v>0</v>
      </c>
      <c r="L83" s="171">
        <f t="shared" si="100"/>
        <v>0</v>
      </c>
      <c r="M83" s="170">
        <f>SUM(M84,M89,M95,M103,M112,M116,M122,M128)</f>
        <v>0</v>
      </c>
      <c r="N83" s="37">
        <f t="shared" ref="N83:O83" si="101">SUM(N84,N89,N95,N103,N112,N116,N122,N128)</f>
        <v>0</v>
      </c>
      <c r="O83" s="171">
        <f t="shared" si="101"/>
        <v>0</v>
      </c>
      <c r="P83" s="256"/>
    </row>
    <row r="84" spans="1:16" hidden="1" x14ac:dyDescent="0.25">
      <c r="A84" s="75">
        <v>2210</v>
      </c>
      <c r="B84" s="59" t="s">
        <v>296</v>
      </c>
      <c r="C84" s="228">
        <f t="shared" ref="C84:C147" si="102">F84+I84+L84+O84</f>
        <v>0</v>
      </c>
      <c r="D84" s="87">
        <f>SUM(D85:D88)</f>
        <v>0</v>
      </c>
      <c r="E84" s="76">
        <f t="shared" ref="E84:F84" si="103">SUM(E85:E88)</f>
        <v>0</v>
      </c>
      <c r="F84" s="160">
        <f t="shared" si="103"/>
        <v>0</v>
      </c>
      <c r="G84" s="87">
        <f>SUM(G85:G88)</f>
        <v>0</v>
      </c>
      <c r="H84" s="76">
        <f t="shared" ref="H84:I84" si="104">SUM(H85:H88)</f>
        <v>0</v>
      </c>
      <c r="I84" s="160">
        <f t="shared" si="104"/>
        <v>0</v>
      </c>
      <c r="J84" s="87">
        <f>SUM(J85:J88)</f>
        <v>0</v>
      </c>
      <c r="K84" s="76">
        <f t="shared" ref="K84:L84" si="105">SUM(K85:K88)</f>
        <v>0</v>
      </c>
      <c r="L84" s="160">
        <f t="shared" si="105"/>
        <v>0</v>
      </c>
      <c r="M84" s="87">
        <f>SUM(M85:M88)</f>
        <v>0</v>
      </c>
      <c r="N84" s="76">
        <f t="shared" ref="N84:O84" si="106">SUM(N85:N88)</f>
        <v>0</v>
      </c>
      <c r="O84" s="160">
        <f t="shared" si="106"/>
        <v>0</v>
      </c>
      <c r="P84" s="259"/>
    </row>
    <row r="85" spans="1:16" ht="24" hidden="1" customHeight="1" x14ac:dyDescent="0.25">
      <c r="A85" s="27">
        <v>2211</v>
      </c>
      <c r="B85" s="39" t="s">
        <v>72</v>
      </c>
      <c r="C85" s="221">
        <f t="shared" si="102"/>
        <v>0</v>
      </c>
      <c r="D85" s="177"/>
      <c r="E85" s="41"/>
      <c r="F85" s="175">
        <f t="shared" ref="F85:F88" si="107">D85+E85</f>
        <v>0</v>
      </c>
      <c r="G85" s="142"/>
      <c r="H85" s="28"/>
      <c r="I85" s="175">
        <f t="shared" ref="I85:I88" si="108">G85+H85</f>
        <v>0</v>
      </c>
      <c r="J85" s="142"/>
      <c r="K85" s="28"/>
      <c r="L85" s="175">
        <f t="shared" ref="L85:L88" si="109">K85+J85</f>
        <v>0</v>
      </c>
      <c r="M85" s="142"/>
      <c r="N85" s="28"/>
      <c r="O85" s="175">
        <f t="shared" ref="O85:O88" si="110">N85+M85</f>
        <v>0</v>
      </c>
      <c r="P85" s="253"/>
    </row>
    <row r="86" spans="1:16" ht="36" hidden="1" customHeight="1" x14ac:dyDescent="0.25">
      <c r="A86" s="30">
        <v>2212</v>
      </c>
      <c r="B86" s="42" t="s">
        <v>73</v>
      </c>
      <c r="C86" s="222">
        <f t="shared" si="102"/>
        <v>0</v>
      </c>
      <c r="D86" s="176"/>
      <c r="E86" s="44"/>
      <c r="F86" s="96">
        <f t="shared" si="107"/>
        <v>0</v>
      </c>
      <c r="G86" s="143"/>
      <c r="H86" s="31"/>
      <c r="I86" s="96">
        <f t="shared" si="108"/>
        <v>0</v>
      </c>
      <c r="J86" s="143"/>
      <c r="K86" s="31"/>
      <c r="L86" s="96">
        <f t="shared" si="109"/>
        <v>0</v>
      </c>
      <c r="M86" s="143"/>
      <c r="N86" s="31"/>
      <c r="O86" s="96">
        <f t="shared" si="110"/>
        <v>0</v>
      </c>
      <c r="P86" s="254"/>
    </row>
    <row r="87" spans="1:16" ht="24" hidden="1" customHeight="1" x14ac:dyDescent="0.25">
      <c r="A87" s="30">
        <v>2214</v>
      </c>
      <c r="B87" s="42" t="s">
        <v>74</v>
      </c>
      <c r="C87" s="222">
        <f t="shared" si="102"/>
        <v>0</v>
      </c>
      <c r="D87" s="176"/>
      <c r="E87" s="44"/>
      <c r="F87" s="96">
        <f t="shared" si="107"/>
        <v>0</v>
      </c>
      <c r="G87" s="143"/>
      <c r="H87" s="31"/>
      <c r="I87" s="96">
        <f t="shared" si="108"/>
        <v>0</v>
      </c>
      <c r="J87" s="143"/>
      <c r="K87" s="31"/>
      <c r="L87" s="96">
        <f t="shared" si="109"/>
        <v>0</v>
      </c>
      <c r="M87" s="143"/>
      <c r="N87" s="31"/>
      <c r="O87" s="96">
        <f t="shared" si="110"/>
        <v>0</v>
      </c>
      <c r="P87" s="254"/>
    </row>
    <row r="88" spans="1:16" ht="12" hidden="1" customHeight="1" x14ac:dyDescent="0.25">
      <c r="A88" s="30">
        <v>2219</v>
      </c>
      <c r="B88" s="42" t="s">
        <v>75</v>
      </c>
      <c r="C88" s="222">
        <f t="shared" si="102"/>
        <v>0</v>
      </c>
      <c r="D88" s="176"/>
      <c r="E88" s="44"/>
      <c r="F88" s="96">
        <f t="shared" si="107"/>
        <v>0</v>
      </c>
      <c r="G88" s="143"/>
      <c r="H88" s="31"/>
      <c r="I88" s="96">
        <f t="shared" si="108"/>
        <v>0</v>
      </c>
      <c r="J88" s="143"/>
      <c r="K88" s="31"/>
      <c r="L88" s="96">
        <f t="shared" si="109"/>
        <v>0</v>
      </c>
      <c r="M88" s="143"/>
      <c r="N88" s="31"/>
      <c r="O88" s="96">
        <f t="shared" si="110"/>
        <v>0</v>
      </c>
      <c r="P88" s="254"/>
    </row>
    <row r="89" spans="1:16" ht="24" hidden="1" x14ac:dyDescent="0.25">
      <c r="A89" s="77">
        <v>2220</v>
      </c>
      <c r="B89" s="42" t="s">
        <v>76</v>
      </c>
      <c r="C89" s="222">
        <f t="shared" si="102"/>
        <v>0</v>
      </c>
      <c r="D89" s="172">
        <f>SUM(D90:D94)</f>
        <v>0</v>
      </c>
      <c r="E89" s="78">
        <f t="shared" ref="E89:F89" si="111">SUM(E90:E94)</f>
        <v>0</v>
      </c>
      <c r="F89" s="96">
        <f t="shared" si="111"/>
        <v>0</v>
      </c>
      <c r="G89" s="172">
        <f>SUM(G90:G94)</f>
        <v>0</v>
      </c>
      <c r="H89" s="78">
        <f t="shared" ref="H89:I89" si="112">SUM(H90:H94)</f>
        <v>0</v>
      </c>
      <c r="I89" s="96">
        <f t="shared" si="112"/>
        <v>0</v>
      </c>
      <c r="J89" s="172">
        <f>SUM(J90:J94)</f>
        <v>0</v>
      </c>
      <c r="K89" s="78">
        <f t="shared" ref="K89:L89" si="113">SUM(K90:K94)</f>
        <v>0</v>
      </c>
      <c r="L89" s="96">
        <f t="shared" si="113"/>
        <v>0</v>
      </c>
      <c r="M89" s="172">
        <f>SUM(M90:M94)</f>
        <v>0</v>
      </c>
      <c r="N89" s="78">
        <f t="shared" ref="N89:O89" si="114">SUM(N90:N94)</f>
        <v>0</v>
      </c>
      <c r="O89" s="96">
        <f t="shared" si="114"/>
        <v>0</v>
      </c>
      <c r="P89" s="254"/>
    </row>
    <row r="90" spans="1:16" ht="24" hidden="1" customHeight="1" x14ac:dyDescent="0.25">
      <c r="A90" s="30">
        <v>2221</v>
      </c>
      <c r="B90" s="42" t="s">
        <v>271</v>
      </c>
      <c r="C90" s="222">
        <f t="shared" si="102"/>
        <v>0</v>
      </c>
      <c r="D90" s="176"/>
      <c r="E90" s="44"/>
      <c r="F90" s="96">
        <f t="shared" ref="F90:F94" si="115">D90+E90</f>
        <v>0</v>
      </c>
      <c r="G90" s="143"/>
      <c r="H90" s="31"/>
      <c r="I90" s="96">
        <f t="shared" ref="I90:I94" si="116">G90+H90</f>
        <v>0</v>
      </c>
      <c r="J90" s="143"/>
      <c r="K90" s="31"/>
      <c r="L90" s="96">
        <f t="shared" ref="L90:L94" si="117">K90+J90</f>
        <v>0</v>
      </c>
      <c r="M90" s="143"/>
      <c r="N90" s="31"/>
      <c r="O90" s="96">
        <f t="shared" ref="O90:O94" si="118">N90+M90</f>
        <v>0</v>
      </c>
      <c r="P90" s="254"/>
    </row>
    <row r="91" spans="1:16" ht="12" hidden="1" customHeight="1" x14ac:dyDescent="0.25">
      <c r="A91" s="30">
        <v>2222</v>
      </c>
      <c r="B91" s="42" t="s">
        <v>77</v>
      </c>
      <c r="C91" s="222">
        <f t="shared" si="102"/>
        <v>0</v>
      </c>
      <c r="D91" s="176"/>
      <c r="E91" s="44"/>
      <c r="F91" s="96">
        <f t="shared" si="115"/>
        <v>0</v>
      </c>
      <c r="G91" s="143"/>
      <c r="H91" s="31"/>
      <c r="I91" s="96">
        <f t="shared" si="116"/>
        <v>0</v>
      </c>
      <c r="J91" s="143"/>
      <c r="K91" s="31"/>
      <c r="L91" s="96">
        <f t="shared" si="117"/>
        <v>0</v>
      </c>
      <c r="M91" s="143"/>
      <c r="N91" s="31"/>
      <c r="O91" s="96">
        <f t="shared" si="118"/>
        <v>0</v>
      </c>
      <c r="P91" s="254"/>
    </row>
    <row r="92" spans="1:16" ht="26.25" hidden="1" customHeight="1" x14ac:dyDescent="0.25">
      <c r="A92" s="30">
        <v>2223</v>
      </c>
      <c r="B92" s="42" t="s">
        <v>78</v>
      </c>
      <c r="C92" s="222">
        <f t="shared" si="102"/>
        <v>0</v>
      </c>
      <c r="D92" s="176"/>
      <c r="E92" s="44"/>
      <c r="F92" s="96">
        <f t="shared" si="115"/>
        <v>0</v>
      </c>
      <c r="G92" s="143"/>
      <c r="H92" s="31"/>
      <c r="I92" s="96">
        <f t="shared" si="116"/>
        <v>0</v>
      </c>
      <c r="J92" s="143"/>
      <c r="K92" s="31"/>
      <c r="L92" s="96">
        <f t="shared" si="117"/>
        <v>0</v>
      </c>
      <c r="M92" s="143"/>
      <c r="N92" s="31"/>
      <c r="O92" s="96">
        <f t="shared" si="118"/>
        <v>0</v>
      </c>
      <c r="P92" s="254"/>
    </row>
    <row r="93" spans="1:16" ht="48" hidden="1" customHeight="1" x14ac:dyDescent="0.25">
      <c r="A93" s="30">
        <v>2224</v>
      </c>
      <c r="B93" s="42" t="s">
        <v>279</v>
      </c>
      <c r="C93" s="222">
        <f t="shared" si="102"/>
        <v>0</v>
      </c>
      <c r="D93" s="176"/>
      <c r="E93" s="44"/>
      <c r="F93" s="96">
        <f t="shared" si="115"/>
        <v>0</v>
      </c>
      <c r="G93" s="143"/>
      <c r="H93" s="31"/>
      <c r="I93" s="96">
        <f t="shared" si="116"/>
        <v>0</v>
      </c>
      <c r="J93" s="143"/>
      <c r="K93" s="31"/>
      <c r="L93" s="96">
        <f t="shared" si="117"/>
        <v>0</v>
      </c>
      <c r="M93" s="143"/>
      <c r="N93" s="31"/>
      <c r="O93" s="96">
        <f t="shared" si="118"/>
        <v>0</v>
      </c>
      <c r="P93" s="254"/>
    </row>
    <row r="94" spans="1:16" ht="24" hidden="1" customHeight="1" x14ac:dyDescent="0.25">
      <c r="A94" s="30">
        <v>2229</v>
      </c>
      <c r="B94" s="42" t="s">
        <v>79</v>
      </c>
      <c r="C94" s="222">
        <f t="shared" si="102"/>
        <v>0</v>
      </c>
      <c r="D94" s="176"/>
      <c r="E94" s="44"/>
      <c r="F94" s="96">
        <f t="shared" si="115"/>
        <v>0</v>
      </c>
      <c r="G94" s="143"/>
      <c r="H94" s="31"/>
      <c r="I94" s="96">
        <f t="shared" si="116"/>
        <v>0</v>
      </c>
      <c r="J94" s="143"/>
      <c r="K94" s="31"/>
      <c r="L94" s="96">
        <f t="shared" si="117"/>
        <v>0</v>
      </c>
      <c r="M94" s="143"/>
      <c r="N94" s="31"/>
      <c r="O94" s="96">
        <f t="shared" si="118"/>
        <v>0</v>
      </c>
      <c r="P94" s="254"/>
    </row>
    <row r="95" spans="1:16" ht="36" hidden="1" x14ac:dyDescent="0.25">
      <c r="A95" s="77">
        <v>2230</v>
      </c>
      <c r="B95" s="42" t="s">
        <v>80</v>
      </c>
      <c r="C95" s="222">
        <f t="shared" si="102"/>
        <v>0</v>
      </c>
      <c r="D95" s="172">
        <f>SUM(D96:D102)</f>
        <v>0</v>
      </c>
      <c r="E95" s="78">
        <f t="shared" ref="E95:F95" si="119">SUM(E96:E102)</f>
        <v>0</v>
      </c>
      <c r="F95" s="96">
        <f t="shared" si="119"/>
        <v>0</v>
      </c>
      <c r="G95" s="172">
        <f>SUM(G96:G102)</f>
        <v>0</v>
      </c>
      <c r="H95" s="78">
        <f t="shared" ref="H95:I95" si="120">SUM(H96:H102)</f>
        <v>0</v>
      </c>
      <c r="I95" s="96">
        <f t="shared" si="120"/>
        <v>0</v>
      </c>
      <c r="J95" s="172">
        <f>SUM(J96:J102)</f>
        <v>0</v>
      </c>
      <c r="K95" s="78">
        <f t="shared" ref="K95:L95" si="121">SUM(K96:K102)</f>
        <v>0</v>
      </c>
      <c r="L95" s="96">
        <f t="shared" si="121"/>
        <v>0</v>
      </c>
      <c r="M95" s="172">
        <f>SUM(M96:M102)</f>
        <v>0</v>
      </c>
      <c r="N95" s="78">
        <f t="shared" ref="N95:O95" si="122">SUM(N96:N102)</f>
        <v>0</v>
      </c>
      <c r="O95" s="96">
        <f t="shared" si="122"/>
        <v>0</v>
      </c>
      <c r="P95" s="254"/>
    </row>
    <row r="96" spans="1:16" ht="24" hidden="1" customHeight="1" x14ac:dyDescent="0.25">
      <c r="A96" s="30">
        <v>2231</v>
      </c>
      <c r="B96" s="42" t="s">
        <v>81</v>
      </c>
      <c r="C96" s="222">
        <f t="shared" si="102"/>
        <v>0</v>
      </c>
      <c r="D96" s="176"/>
      <c r="E96" s="44"/>
      <c r="F96" s="96">
        <f t="shared" ref="F96:F102" si="123">D96+E96</f>
        <v>0</v>
      </c>
      <c r="G96" s="143"/>
      <c r="H96" s="31"/>
      <c r="I96" s="96">
        <f t="shared" ref="I96:I102" si="124">G96+H96</f>
        <v>0</v>
      </c>
      <c r="J96" s="143"/>
      <c r="K96" s="31"/>
      <c r="L96" s="96">
        <f t="shared" ref="L96:L102" si="125">K96+J96</f>
        <v>0</v>
      </c>
      <c r="M96" s="143"/>
      <c r="N96" s="31"/>
      <c r="O96" s="96">
        <f t="shared" ref="O96:O102" si="126">N96+M96</f>
        <v>0</v>
      </c>
      <c r="P96" s="254"/>
    </row>
    <row r="97" spans="1:16" ht="24.75" hidden="1" customHeight="1" x14ac:dyDescent="0.25">
      <c r="A97" s="30">
        <v>2232</v>
      </c>
      <c r="B97" s="42" t="s">
        <v>82</v>
      </c>
      <c r="C97" s="222">
        <f t="shared" si="102"/>
        <v>0</v>
      </c>
      <c r="D97" s="176"/>
      <c r="E97" s="44"/>
      <c r="F97" s="96">
        <f t="shared" si="123"/>
        <v>0</v>
      </c>
      <c r="G97" s="143"/>
      <c r="H97" s="31"/>
      <c r="I97" s="96">
        <f t="shared" si="124"/>
        <v>0</v>
      </c>
      <c r="J97" s="143"/>
      <c r="K97" s="31"/>
      <c r="L97" s="96">
        <f t="shared" si="125"/>
        <v>0</v>
      </c>
      <c r="M97" s="143"/>
      <c r="N97" s="31"/>
      <c r="O97" s="96">
        <f t="shared" si="126"/>
        <v>0</v>
      </c>
      <c r="P97" s="254"/>
    </row>
    <row r="98" spans="1:16" ht="24" hidden="1" customHeight="1" x14ac:dyDescent="0.25">
      <c r="A98" s="27">
        <v>2233</v>
      </c>
      <c r="B98" s="39" t="s">
        <v>83</v>
      </c>
      <c r="C98" s="221">
        <f t="shared" si="102"/>
        <v>0</v>
      </c>
      <c r="D98" s="177"/>
      <c r="E98" s="41"/>
      <c r="F98" s="175">
        <f t="shared" si="123"/>
        <v>0</v>
      </c>
      <c r="G98" s="142"/>
      <c r="H98" s="28"/>
      <c r="I98" s="175">
        <f t="shared" si="124"/>
        <v>0</v>
      </c>
      <c r="J98" s="142"/>
      <c r="K98" s="28"/>
      <c r="L98" s="175">
        <f t="shared" si="125"/>
        <v>0</v>
      </c>
      <c r="M98" s="142"/>
      <c r="N98" s="28"/>
      <c r="O98" s="175">
        <f t="shared" si="126"/>
        <v>0</v>
      </c>
      <c r="P98" s="253"/>
    </row>
    <row r="99" spans="1:16" ht="36" hidden="1" customHeight="1" x14ac:dyDescent="0.25">
      <c r="A99" s="30">
        <v>2234</v>
      </c>
      <c r="B99" s="42" t="s">
        <v>84</v>
      </c>
      <c r="C99" s="222">
        <f t="shared" si="102"/>
        <v>0</v>
      </c>
      <c r="D99" s="176"/>
      <c r="E99" s="44"/>
      <c r="F99" s="96">
        <f t="shared" si="123"/>
        <v>0</v>
      </c>
      <c r="G99" s="143"/>
      <c r="H99" s="31"/>
      <c r="I99" s="96">
        <f t="shared" si="124"/>
        <v>0</v>
      </c>
      <c r="J99" s="143"/>
      <c r="K99" s="31"/>
      <c r="L99" s="96">
        <f t="shared" si="125"/>
        <v>0</v>
      </c>
      <c r="M99" s="143"/>
      <c r="N99" s="31"/>
      <c r="O99" s="96">
        <f t="shared" si="126"/>
        <v>0</v>
      </c>
      <c r="P99" s="254"/>
    </row>
    <row r="100" spans="1:16" ht="24" hidden="1" customHeight="1" x14ac:dyDescent="0.25">
      <c r="A100" s="30">
        <v>2235</v>
      </c>
      <c r="B100" s="42" t="s">
        <v>297</v>
      </c>
      <c r="C100" s="222">
        <f t="shared" si="102"/>
        <v>0</v>
      </c>
      <c r="D100" s="176"/>
      <c r="E100" s="44"/>
      <c r="F100" s="96">
        <f t="shared" si="123"/>
        <v>0</v>
      </c>
      <c r="G100" s="143"/>
      <c r="H100" s="31"/>
      <c r="I100" s="96">
        <f t="shared" si="124"/>
        <v>0</v>
      </c>
      <c r="J100" s="143"/>
      <c r="K100" s="31"/>
      <c r="L100" s="96">
        <f t="shared" si="125"/>
        <v>0</v>
      </c>
      <c r="M100" s="143"/>
      <c r="N100" s="31"/>
      <c r="O100" s="96">
        <f t="shared" si="126"/>
        <v>0</v>
      </c>
      <c r="P100" s="254"/>
    </row>
    <row r="101" spans="1:16" ht="12" hidden="1" customHeight="1" x14ac:dyDescent="0.25">
      <c r="A101" s="30">
        <v>2236</v>
      </c>
      <c r="B101" s="42" t="s">
        <v>298</v>
      </c>
      <c r="C101" s="222">
        <f t="shared" si="102"/>
        <v>0</v>
      </c>
      <c r="D101" s="176"/>
      <c r="E101" s="44"/>
      <c r="F101" s="96">
        <f t="shared" si="123"/>
        <v>0</v>
      </c>
      <c r="G101" s="143"/>
      <c r="H101" s="31"/>
      <c r="I101" s="96">
        <f t="shared" si="124"/>
        <v>0</v>
      </c>
      <c r="J101" s="143"/>
      <c r="K101" s="31"/>
      <c r="L101" s="96">
        <f t="shared" si="125"/>
        <v>0</v>
      </c>
      <c r="M101" s="143"/>
      <c r="N101" s="31"/>
      <c r="O101" s="96">
        <f t="shared" si="126"/>
        <v>0</v>
      </c>
      <c r="P101" s="254"/>
    </row>
    <row r="102" spans="1:16" ht="24" hidden="1" customHeight="1" x14ac:dyDescent="0.25">
      <c r="A102" s="30">
        <v>2239</v>
      </c>
      <c r="B102" s="42" t="s">
        <v>85</v>
      </c>
      <c r="C102" s="222">
        <f t="shared" si="102"/>
        <v>0</v>
      </c>
      <c r="D102" s="176"/>
      <c r="E102" s="44"/>
      <c r="F102" s="96">
        <f t="shared" si="123"/>
        <v>0</v>
      </c>
      <c r="G102" s="143"/>
      <c r="H102" s="31"/>
      <c r="I102" s="96">
        <f t="shared" si="124"/>
        <v>0</v>
      </c>
      <c r="J102" s="143"/>
      <c r="K102" s="31"/>
      <c r="L102" s="96">
        <f t="shared" si="125"/>
        <v>0</v>
      </c>
      <c r="M102" s="143"/>
      <c r="N102" s="31"/>
      <c r="O102" s="96">
        <f t="shared" si="126"/>
        <v>0</v>
      </c>
      <c r="P102" s="254"/>
    </row>
    <row r="103" spans="1:16" ht="36" hidden="1" x14ac:dyDescent="0.25">
      <c r="A103" s="77">
        <v>2240</v>
      </c>
      <c r="B103" s="42" t="s">
        <v>86</v>
      </c>
      <c r="C103" s="222">
        <f t="shared" si="102"/>
        <v>0</v>
      </c>
      <c r="D103" s="172">
        <f>SUM(D104:D111)</f>
        <v>0</v>
      </c>
      <c r="E103" s="78">
        <f t="shared" ref="E103:F103" si="127">SUM(E104:E111)</f>
        <v>0</v>
      </c>
      <c r="F103" s="96">
        <f t="shared" si="127"/>
        <v>0</v>
      </c>
      <c r="G103" s="172">
        <f>SUM(G104:G111)</f>
        <v>0</v>
      </c>
      <c r="H103" s="78">
        <f t="shared" ref="H103:I103" si="128">SUM(H104:H111)</f>
        <v>0</v>
      </c>
      <c r="I103" s="96">
        <f t="shared" si="128"/>
        <v>0</v>
      </c>
      <c r="J103" s="172">
        <f>SUM(J104:J111)</f>
        <v>0</v>
      </c>
      <c r="K103" s="78">
        <f t="shared" ref="K103:L103" si="129">SUM(K104:K111)</f>
        <v>0</v>
      </c>
      <c r="L103" s="96">
        <f t="shared" si="129"/>
        <v>0</v>
      </c>
      <c r="M103" s="172">
        <f>SUM(M104:M111)</f>
        <v>0</v>
      </c>
      <c r="N103" s="78">
        <f t="shared" ref="N103:O103" si="130">SUM(N104:N111)</f>
        <v>0</v>
      </c>
      <c r="O103" s="96">
        <f t="shared" si="130"/>
        <v>0</v>
      </c>
      <c r="P103" s="254"/>
    </row>
    <row r="104" spans="1:16" ht="12" hidden="1" customHeight="1" x14ac:dyDescent="0.25">
      <c r="A104" s="30">
        <v>2241</v>
      </c>
      <c r="B104" s="42" t="s">
        <v>87</v>
      </c>
      <c r="C104" s="222">
        <f t="shared" si="102"/>
        <v>0</v>
      </c>
      <c r="D104" s="176"/>
      <c r="E104" s="44"/>
      <c r="F104" s="96">
        <f t="shared" ref="F104:F111" si="131">D104+E104</f>
        <v>0</v>
      </c>
      <c r="G104" s="143"/>
      <c r="H104" s="31"/>
      <c r="I104" s="96">
        <f t="shared" ref="I104:I111" si="132">G104+H104</f>
        <v>0</v>
      </c>
      <c r="J104" s="143"/>
      <c r="K104" s="31"/>
      <c r="L104" s="96">
        <f t="shared" ref="L104:L111" si="133">K104+J104</f>
        <v>0</v>
      </c>
      <c r="M104" s="143"/>
      <c r="N104" s="31"/>
      <c r="O104" s="96">
        <f t="shared" ref="O104:O111" si="134">N104+M104</f>
        <v>0</v>
      </c>
      <c r="P104" s="254"/>
    </row>
    <row r="105" spans="1:16" ht="24" hidden="1" customHeight="1" x14ac:dyDescent="0.25">
      <c r="A105" s="30">
        <v>2242</v>
      </c>
      <c r="B105" s="42" t="s">
        <v>88</v>
      </c>
      <c r="C105" s="222">
        <f t="shared" si="102"/>
        <v>0</v>
      </c>
      <c r="D105" s="176"/>
      <c r="E105" s="44"/>
      <c r="F105" s="96">
        <f t="shared" si="131"/>
        <v>0</v>
      </c>
      <c r="G105" s="143"/>
      <c r="H105" s="31"/>
      <c r="I105" s="96">
        <f t="shared" si="132"/>
        <v>0</v>
      </c>
      <c r="J105" s="143"/>
      <c r="K105" s="31"/>
      <c r="L105" s="96">
        <f t="shared" si="133"/>
        <v>0</v>
      </c>
      <c r="M105" s="143"/>
      <c r="N105" s="31"/>
      <c r="O105" s="96">
        <f t="shared" si="134"/>
        <v>0</v>
      </c>
      <c r="P105" s="254"/>
    </row>
    <row r="106" spans="1:16" ht="24" hidden="1" customHeight="1" x14ac:dyDescent="0.25">
      <c r="A106" s="30">
        <v>2243</v>
      </c>
      <c r="B106" s="42" t="s">
        <v>89</v>
      </c>
      <c r="C106" s="222">
        <f t="shared" si="102"/>
        <v>0</v>
      </c>
      <c r="D106" s="176"/>
      <c r="E106" s="44"/>
      <c r="F106" s="96">
        <f t="shared" si="131"/>
        <v>0</v>
      </c>
      <c r="G106" s="143"/>
      <c r="H106" s="31"/>
      <c r="I106" s="96">
        <f t="shared" si="132"/>
        <v>0</v>
      </c>
      <c r="J106" s="143"/>
      <c r="K106" s="31"/>
      <c r="L106" s="96">
        <f t="shared" si="133"/>
        <v>0</v>
      </c>
      <c r="M106" s="143"/>
      <c r="N106" s="31"/>
      <c r="O106" s="96">
        <f t="shared" si="134"/>
        <v>0</v>
      </c>
      <c r="P106" s="254"/>
    </row>
    <row r="107" spans="1:16" ht="12" hidden="1" customHeight="1" x14ac:dyDescent="0.25">
      <c r="A107" s="30">
        <v>2244</v>
      </c>
      <c r="B107" s="42" t="s">
        <v>90</v>
      </c>
      <c r="C107" s="222">
        <f t="shared" si="102"/>
        <v>0</v>
      </c>
      <c r="D107" s="176"/>
      <c r="E107" s="44"/>
      <c r="F107" s="96">
        <f t="shared" si="131"/>
        <v>0</v>
      </c>
      <c r="G107" s="143"/>
      <c r="H107" s="31"/>
      <c r="I107" s="96">
        <f t="shared" si="132"/>
        <v>0</v>
      </c>
      <c r="J107" s="143"/>
      <c r="K107" s="31"/>
      <c r="L107" s="96">
        <f t="shared" si="133"/>
        <v>0</v>
      </c>
      <c r="M107" s="143"/>
      <c r="N107" s="31"/>
      <c r="O107" s="96">
        <f t="shared" si="134"/>
        <v>0</v>
      </c>
      <c r="P107" s="254"/>
    </row>
    <row r="108" spans="1:16" ht="24" hidden="1" customHeight="1" x14ac:dyDescent="0.25">
      <c r="A108" s="30">
        <v>2246</v>
      </c>
      <c r="B108" s="42" t="s">
        <v>91</v>
      </c>
      <c r="C108" s="222">
        <f t="shared" si="102"/>
        <v>0</v>
      </c>
      <c r="D108" s="176"/>
      <c r="E108" s="44"/>
      <c r="F108" s="96">
        <f t="shared" si="131"/>
        <v>0</v>
      </c>
      <c r="G108" s="143"/>
      <c r="H108" s="31"/>
      <c r="I108" s="96">
        <f t="shared" si="132"/>
        <v>0</v>
      </c>
      <c r="J108" s="143"/>
      <c r="K108" s="31"/>
      <c r="L108" s="96">
        <f t="shared" si="133"/>
        <v>0</v>
      </c>
      <c r="M108" s="143"/>
      <c r="N108" s="31"/>
      <c r="O108" s="96">
        <f t="shared" si="134"/>
        <v>0</v>
      </c>
      <c r="P108" s="254"/>
    </row>
    <row r="109" spans="1:16" ht="12" hidden="1" customHeight="1" x14ac:dyDescent="0.25">
      <c r="A109" s="30">
        <v>2247</v>
      </c>
      <c r="B109" s="42" t="s">
        <v>92</v>
      </c>
      <c r="C109" s="222">
        <f t="shared" si="102"/>
        <v>0</v>
      </c>
      <c r="D109" s="176"/>
      <c r="E109" s="44"/>
      <c r="F109" s="96">
        <f t="shared" si="131"/>
        <v>0</v>
      </c>
      <c r="G109" s="143"/>
      <c r="H109" s="31"/>
      <c r="I109" s="96">
        <f t="shared" si="132"/>
        <v>0</v>
      </c>
      <c r="J109" s="143"/>
      <c r="K109" s="31"/>
      <c r="L109" s="96">
        <f t="shared" si="133"/>
        <v>0</v>
      </c>
      <c r="M109" s="143"/>
      <c r="N109" s="31"/>
      <c r="O109" s="96">
        <f t="shared" si="134"/>
        <v>0</v>
      </c>
      <c r="P109" s="254"/>
    </row>
    <row r="110" spans="1:16" ht="24" hidden="1" customHeight="1" x14ac:dyDescent="0.25">
      <c r="A110" s="30">
        <v>2248</v>
      </c>
      <c r="B110" s="42" t="s">
        <v>280</v>
      </c>
      <c r="C110" s="222">
        <f t="shared" si="102"/>
        <v>0</v>
      </c>
      <c r="D110" s="176"/>
      <c r="E110" s="44"/>
      <c r="F110" s="96">
        <f t="shared" si="131"/>
        <v>0</v>
      </c>
      <c r="G110" s="143"/>
      <c r="H110" s="31"/>
      <c r="I110" s="96">
        <f t="shared" si="132"/>
        <v>0</v>
      </c>
      <c r="J110" s="143"/>
      <c r="K110" s="31"/>
      <c r="L110" s="96">
        <f t="shared" si="133"/>
        <v>0</v>
      </c>
      <c r="M110" s="143"/>
      <c r="N110" s="31"/>
      <c r="O110" s="96">
        <f t="shared" si="134"/>
        <v>0</v>
      </c>
      <c r="P110" s="254"/>
    </row>
    <row r="111" spans="1:16" ht="24" hidden="1" customHeight="1" x14ac:dyDescent="0.25">
      <c r="A111" s="30">
        <v>2249</v>
      </c>
      <c r="B111" s="42" t="s">
        <v>93</v>
      </c>
      <c r="C111" s="222">
        <f t="shared" si="102"/>
        <v>0</v>
      </c>
      <c r="D111" s="176"/>
      <c r="E111" s="44"/>
      <c r="F111" s="96">
        <f t="shared" si="131"/>
        <v>0</v>
      </c>
      <c r="G111" s="143"/>
      <c r="H111" s="31"/>
      <c r="I111" s="96">
        <f t="shared" si="132"/>
        <v>0</v>
      </c>
      <c r="J111" s="143"/>
      <c r="K111" s="31"/>
      <c r="L111" s="96">
        <f t="shared" si="133"/>
        <v>0</v>
      </c>
      <c r="M111" s="143"/>
      <c r="N111" s="31"/>
      <c r="O111" s="96">
        <f t="shared" si="134"/>
        <v>0</v>
      </c>
      <c r="P111" s="254"/>
    </row>
    <row r="112" spans="1:16" hidden="1" x14ac:dyDescent="0.25">
      <c r="A112" s="77">
        <v>2250</v>
      </c>
      <c r="B112" s="42" t="s">
        <v>94</v>
      </c>
      <c r="C112" s="222">
        <f t="shared" si="102"/>
        <v>0</v>
      </c>
      <c r="D112" s="172">
        <f>SUM(D113:D115)</f>
        <v>0</v>
      </c>
      <c r="E112" s="78">
        <f t="shared" ref="E112:F112" si="135">SUM(E113:E115)</f>
        <v>0</v>
      </c>
      <c r="F112" s="96">
        <f t="shared" si="135"/>
        <v>0</v>
      </c>
      <c r="G112" s="172">
        <f>SUM(G113:G115)</f>
        <v>0</v>
      </c>
      <c r="H112" s="78">
        <f t="shared" ref="H112:I112" si="136">SUM(H113:H115)</f>
        <v>0</v>
      </c>
      <c r="I112" s="96">
        <f t="shared" si="136"/>
        <v>0</v>
      </c>
      <c r="J112" s="172">
        <f>SUM(J113:J115)</f>
        <v>0</v>
      </c>
      <c r="K112" s="78">
        <f t="shared" ref="K112:L112" si="137">SUM(K113:K115)</f>
        <v>0</v>
      </c>
      <c r="L112" s="96">
        <f t="shared" si="137"/>
        <v>0</v>
      </c>
      <c r="M112" s="172">
        <f>SUM(M113:M115)</f>
        <v>0</v>
      </c>
      <c r="N112" s="78">
        <f t="shared" ref="N112:O112" si="138">SUM(N113:N115)</f>
        <v>0</v>
      </c>
      <c r="O112" s="96">
        <f t="shared" si="138"/>
        <v>0</v>
      </c>
      <c r="P112" s="254"/>
    </row>
    <row r="113" spans="1:16" ht="12" hidden="1" customHeight="1" x14ac:dyDescent="0.25">
      <c r="A113" s="30">
        <v>2251</v>
      </c>
      <c r="B113" s="42" t="s">
        <v>95</v>
      </c>
      <c r="C113" s="222">
        <f t="shared" si="102"/>
        <v>0</v>
      </c>
      <c r="D113" s="176"/>
      <c r="E113" s="44"/>
      <c r="F113" s="96">
        <f t="shared" ref="F113:F115" si="139">D113+E113</f>
        <v>0</v>
      </c>
      <c r="G113" s="143"/>
      <c r="H113" s="31"/>
      <c r="I113" s="96">
        <f t="shared" ref="I113:I115" si="140">G113+H113</f>
        <v>0</v>
      </c>
      <c r="J113" s="143"/>
      <c r="K113" s="31"/>
      <c r="L113" s="96">
        <f t="shared" ref="L113:L115" si="141">K113+J113</f>
        <v>0</v>
      </c>
      <c r="M113" s="143"/>
      <c r="N113" s="31"/>
      <c r="O113" s="96">
        <f t="shared" ref="O113:O115" si="142">N113+M113</f>
        <v>0</v>
      </c>
      <c r="P113" s="254"/>
    </row>
    <row r="114" spans="1:16" ht="24" hidden="1" customHeight="1" x14ac:dyDescent="0.25">
      <c r="A114" s="30">
        <v>2252</v>
      </c>
      <c r="B114" s="42" t="s">
        <v>96</v>
      </c>
      <c r="C114" s="222">
        <f t="shared" si="102"/>
        <v>0</v>
      </c>
      <c r="D114" s="176"/>
      <c r="E114" s="44"/>
      <c r="F114" s="96">
        <f t="shared" si="139"/>
        <v>0</v>
      </c>
      <c r="G114" s="143"/>
      <c r="H114" s="31"/>
      <c r="I114" s="96">
        <f t="shared" si="140"/>
        <v>0</v>
      </c>
      <c r="J114" s="143"/>
      <c r="K114" s="31"/>
      <c r="L114" s="96">
        <f t="shared" si="141"/>
        <v>0</v>
      </c>
      <c r="M114" s="143"/>
      <c r="N114" s="31"/>
      <c r="O114" s="96">
        <f t="shared" si="142"/>
        <v>0</v>
      </c>
      <c r="P114" s="254"/>
    </row>
    <row r="115" spans="1:16" ht="24" hidden="1" customHeight="1" x14ac:dyDescent="0.25">
      <c r="A115" s="30">
        <v>2259</v>
      </c>
      <c r="B115" s="42" t="s">
        <v>97</v>
      </c>
      <c r="C115" s="222">
        <f t="shared" si="102"/>
        <v>0</v>
      </c>
      <c r="D115" s="176"/>
      <c r="E115" s="44"/>
      <c r="F115" s="96">
        <f t="shared" si="139"/>
        <v>0</v>
      </c>
      <c r="G115" s="143"/>
      <c r="H115" s="31"/>
      <c r="I115" s="96">
        <f t="shared" si="140"/>
        <v>0</v>
      </c>
      <c r="J115" s="143"/>
      <c r="K115" s="31"/>
      <c r="L115" s="96">
        <f t="shared" si="141"/>
        <v>0</v>
      </c>
      <c r="M115" s="143"/>
      <c r="N115" s="31"/>
      <c r="O115" s="96">
        <f t="shared" si="142"/>
        <v>0</v>
      </c>
      <c r="P115" s="254"/>
    </row>
    <row r="116" spans="1:16" x14ac:dyDescent="0.25">
      <c r="A116" s="77">
        <v>2260</v>
      </c>
      <c r="B116" s="42" t="s">
        <v>98</v>
      </c>
      <c r="C116" s="222">
        <f t="shared" si="102"/>
        <v>28000</v>
      </c>
      <c r="D116" s="172">
        <f>SUM(D117:D121)</f>
        <v>28000</v>
      </c>
      <c r="E116" s="78">
        <f t="shared" ref="E116:F116" si="143">SUM(E117:E121)</f>
        <v>0</v>
      </c>
      <c r="F116" s="96">
        <f t="shared" si="143"/>
        <v>28000</v>
      </c>
      <c r="G116" s="172">
        <f>SUM(G117:G121)</f>
        <v>0</v>
      </c>
      <c r="H116" s="78">
        <f t="shared" ref="H116:I116" si="144">SUM(H117:H121)</f>
        <v>0</v>
      </c>
      <c r="I116" s="96">
        <f t="shared" si="144"/>
        <v>0</v>
      </c>
      <c r="J116" s="172">
        <f>SUM(J117:J121)</f>
        <v>0</v>
      </c>
      <c r="K116" s="78">
        <f t="shared" ref="K116:L116" si="145">SUM(K117:K121)</f>
        <v>0</v>
      </c>
      <c r="L116" s="96">
        <f t="shared" si="145"/>
        <v>0</v>
      </c>
      <c r="M116" s="172">
        <f>SUM(M117:M121)</f>
        <v>0</v>
      </c>
      <c r="N116" s="78">
        <f t="shared" ref="N116:O116" si="146">SUM(N117:N121)</f>
        <v>0</v>
      </c>
      <c r="O116" s="96">
        <f t="shared" si="146"/>
        <v>0</v>
      </c>
      <c r="P116" s="254"/>
    </row>
    <row r="117" spans="1:16" ht="12" customHeight="1" x14ac:dyDescent="0.25">
      <c r="A117" s="30">
        <v>2261</v>
      </c>
      <c r="B117" s="42" t="s">
        <v>99</v>
      </c>
      <c r="C117" s="222">
        <f t="shared" si="102"/>
        <v>8000</v>
      </c>
      <c r="D117" s="176">
        <v>8000</v>
      </c>
      <c r="E117" s="44"/>
      <c r="F117" s="96">
        <f t="shared" ref="F117:F121" si="147">D117+E117</f>
        <v>8000</v>
      </c>
      <c r="G117" s="143"/>
      <c r="H117" s="31"/>
      <c r="I117" s="96">
        <f t="shared" ref="I117:I121" si="148">G117+H117</f>
        <v>0</v>
      </c>
      <c r="J117" s="143"/>
      <c r="K117" s="31"/>
      <c r="L117" s="96">
        <f t="shared" ref="L117:L121" si="149">K117+J117</f>
        <v>0</v>
      </c>
      <c r="M117" s="143"/>
      <c r="N117" s="31"/>
      <c r="O117" s="96">
        <f t="shared" ref="O117:O121" si="150">N117+M117</f>
        <v>0</v>
      </c>
      <c r="P117" s="254"/>
    </row>
    <row r="118" spans="1:16" ht="12" customHeight="1" x14ac:dyDescent="0.25">
      <c r="A118" s="30">
        <v>2262</v>
      </c>
      <c r="B118" s="42" t="s">
        <v>100</v>
      </c>
      <c r="C118" s="222">
        <f t="shared" si="102"/>
        <v>20000</v>
      </c>
      <c r="D118" s="176">
        <v>20000</v>
      </c>
      <c r="E118" s="44"/>
      <c r="F118" s="96">
        <f t="shared" si="147"/>
        <v>20000</v>
      </c>
      <c r="G118" s="143"/>
      <c r="H118" s="31"/>
      <c r="I118" s="96">
        <f t="shared" si="148"/>
        <v>0</v>
      </c>
      <c r="J118" s="143"/>
      <c r="K118" s="31"/>
      <c r="L118" s="96">
        <f t="shared" si="149"/>
        <v>0</v>
      </c>
      <c r="M118" s="143"/>
      <c r="N118" s="31"/>
      <c r="O118" s="96">
        <f t="shared" si="150"/>
        <v>0</v>
      </c>
      <c r="P118" s="254"/>
    </row>
    <row r="119" spans="1:16" ht="12" hidden="1" customHeight="1" x14ac:dyDescent="0.25">
      <c r="A119" s="30">
        <v>2263</v>
      </c>
      <c r="B119" s="42" t="s">
        <v>101</v>
      </c>
      <c r="C119" s="222">
        <f t="shared" si="102"/>
        <v>0</v>
      </c>
      <c r="D119" s="176"/>
      <c r="E119" s="44"/>
      <c r="F119" s="96">
        <f t="shared" si="147"/>
        <v>0</v>
      </c>
      <c r="G119" s="143"/>
      <c r="H119" s="31"/>
      <c r="I119" s="96">
        <f t="shared" si="148"/>
        <v>0</v>
      </c>
      <c r="J119" s="143"/>
      <c r="K119" s="31"/>
      <c r="L119" s="96">
        <f t="shared" si="149"/>
        <v>0</v>
      </c>
      <c r="M119" s="143"/>
      <c r="N119" s="31"/>
      <c r="O119" s="96">
        <f t="shared" si="150"/>
        <v>0</v>
      </c>
      <c r="P119" s="254"/>
    </row>
    <row r="120" spans="1:16" ht="24" hidden="1" customHeight="1" x14ac:dyDescent="0.25">
      <c r="A120" s="30">
        <v>2264</v>
      </c>
      <c r="B120" s="42" t="s">
        <v>102</v>
      </c>
      <c r="C120" s="222">
        <f t="shared" si="102"/>
        <v>0</v>
      </c>
      <c r="D120" s="176"/>
      <c r="E120" s="44"/>
      <c r="F120" s="96">
        <f t="shared" si="147"/>
        <v>0</v>
      </c>
      <c r="G120" s="143"/>
      <c r="H120" s="31"/>
      <c r="I120" s="96">
        <f t="shared" si="148"/>
        <v>0</v>
      </c>
      <c r="J120" s="143"/>
      <c r="K120" s="31"/>
      <c r="L120" s="96">
        <f t="shared" si="149"/>
        <v>0</v>
      </c>
      <c r="M120" s="143"/>
      <c r="N120" s="31"/>
      <c r="O120" s="96">
        <f t="shared" si="150"/>
        <v>0</v>
      </c>
      <c r="P120" s="254"/>
    </row>
    <row r="121" spans="1:16" ht="12" hidden="1" customHeight="1" x14ac:dyDescent="0.25">
      <c r="A121" s="30">
        <v>2269</v>
      </c>
      <c r="B121" s="42" t="s">
        <v>103</v>
      </c>
      <c r="C121" s="222">
        <f t="shared" si="102"/>
        <v>0</v>
      </c>
      <c r="D121" s="176"/>
      <c r="E121" s="44"/>
      <c r="F121" s="96">
        <f t="shared" si="147"/>
        <v>0</v>
      </c>
      <c r="G121" s="143"/>
      <c r="H121" s="31"/>
      <c r="I121" s="96">
        <f t="shared" si="148"/>
        <v>0</v>
      </c>
      <c r="J121" s="143"/>
      <c r="K121" s="31"/>
      <c r="L121" s="96">
        <f t="shared" si="149"/>
        <v>0</v>
      </c>
      <c r="M121" s="143"/>
      <c r="N121" s="31"/>
      <c r="O121" s="96">
        <f t="shared" si="150"/>
        <v>0</v>
      </c>
      <c r="P121" s="254"/>
    </row>
    <row r="122" spans="1:16" x14ac:dyDescent="0.25">
      <c r="A122" s="77">
        <v>2270</v>
      </c>
      <c r="B122" s="42" t="s">
        <v>104</v>
      </c>
      <c r="C122" s="222">
        <f t="shared" si="102"/>
        <v>500</v>
      </c>
      <c r="D122" s="172">
        <f>SUM(D123:D127)</f>
        <v>500</v>
      </c>
      <c r="E122" s="78">
        <f t="shared" ref="E122:F122" si="151">SUM(E123:E127)</f>
        <v>0</v>
      </c>
      <c r="F122" s="96">
        <f t="shared" si="151"/>
        <v>500</v>
      </c>
      <c r="G122" s="172">
        <f>SUM(G123:G127)</f>
        <v>0</v>
      </c>
      <c r="H122" s="78">
        <f t="shared" ref="H122:I122" si="152">SUM(H123:H127)</f>
        <v>0</v>
      </c>
      <c r="I122" s="96">
        <f t="shared" si="152"/>
        <v>0</v>
      </c>
      <c r="J122" s="172">
        <f>SUM(J123:J127)</f>
        <v>0</v>
      </c>
      <c r="K122" s="78">
        <f t="shared" ref="K122:L122" si="153">SUM(K123:K127)</f>
        <v>0</v>
      </c>
      <c r="L122" s="96">
        <f t="shared" si="153"/>
        <v>0</v>
      </c>
      <c r="M122" s="172">
        <f>SUM(M123:M127)</f>
        <v>0</v>
      </c>
      <c r="N122" s="78">
        <f t="shared" ref="N122:O122" si="154">SUM(N123:N127)</f>
        <v>0</v>
      </c>
      <c r="O122" s="96">
        <f t="shared" si="154"/>
        <v>0</v>
      </c>
      <c r="P122" s="254"/>
    </row>
    <row r="123" spans="1:16" ht="12" hidden="1" customHeight="1" x14ac:dyDescent="0.25">
      <c r="A123" s="30">
        <v>2272</v>
      </c>
      <c r="B123" s="95" t="s">
        <v>105</v>
      </c>
      <c r="C123" s="222">
        <f t="shared" si="102"/>
        <v>0</v>
      </c>
      <c r="D123" s="176"/>
      <c r="E123" s="44"/>
      <c r="F123" s="96">
        <f t="shared" ref="F123:F127" si="155">D123+E123</f>
        <v>0</v>
      </c>
      <c r="G123" s="143"/>
      <c r="H123" s="31"/>
      <c r="I123" s="96">
        <f t="shared" ref="I123:I127" si="156">G123+H123</f>
        <v>0</v>
      </c>
      <c r="J123" s="143"/>
      <c r="K123" s="31"/>
      <c r="L123" s="96">
        <f t="shared" ref="L123:L127" si="157">K123+J123</f>
        <v>0</v>
      </c>
      <c r="M123" s="143"/>
      <c r="N123" s="31"/>
      <c r="O123" s="96">
        <f t="shared" ref="O123:O127" si="158">N123+M123</f>
        <v>0</v>
      </c>
      <c r="P123" s="254"/>
    </row>
    <row r="124" spans="1:16" ht="24" hidden="1" customHeight="1" x14ac:dyDescent="0.25">
      <c r="A124" s="30">
        <v>2274</v>
      </c>
      <c r="B124" s="119" t="s">
        <v>272</v>
      </c>
      <c r="C124" s="222">
        <f t="shared" si="102"/>
        <v>0</v>
      </c>
      <c r="D124" s="176"/>
      <c r="E124" s="44"/>
      <c r="F124" s="96">
        <f t="shared" si="155"/>
        <v>0</v>
      </c>
      <c r="G124" s="143"/>
      <c r="H124" s="31"/>
      <c r="I124" s="96">
        <f t="shared" si="156"/>
        <v>0</v>
      </c>
      <c r="J124" s="143"/>
      <c r="K124" s="31"/>
      <c r="L124" s="96">
        <f t="shared" si="157"/>
        <v>0</v>
      </c>
      <c r="M124" s="143"/>
      <c r="N124" s="31"/>
      <c r="O124" s="96">
        <f t="shared" si="158"/>
        <v>0</v>
      </c>
      <c r="P124" s="254"/>
    </row>
    <row r="125" spans="1:16" ht="24" hidden="1" customHeight="1" x14ac:dyDescent="0.25">
      <c r="A125" s="30">
        <v>2275</v>
      </c>
      <c r="B125" s="42" t="s">
        <v>106</v>
      </c>
      <c r="C125" s="222">
        <f t="shared" si="102"/>
        <v>0</v>
      </c>
      <c r="D125" s="176"/>
      <c r="E125" s="44"/>
      <c r="F125" s="96">
        <f t="shared" si="155"/>
        <v>0</v>
      </c>
      <c r="G125" s="143"/>
      <c r="H125" s="31"/>
      <c r="I125" s="96">
        <f t="shared" si="156"/>
        <v>0</v>
      </c>
      <c r="J125" s="143"/>
      <c r="K125" s="31"/>
      <c r="L125" s="96">
        <f t="shared" si="157"/>
        <v>0</v>
      </c>
      <c r="M125" s="143"/>
      <c r="N125" s="31"/>
      <c r="O125" s="96">
        <f t="shared" si="158"/>
        <v>0</v>
      </c>
      <c r="P125" s="254"/>
    </row>
    <row r="126" spans="1:16" ht="36" hidden="1" customHeight="1" x14ac:dyDescent="0.25">
      <c r="A126" s="30">
        <v>2276</v>
      </c>
      <c r="B126" s="42" t="s">
        <v>107</v>
      </c>
      <c r="C126" s="222">
        <f t="shared" si="102"/>
        <v>0</v>
      </c>
      <c r="D126" s="176"/>
      <c r="E126" s="44"/>
      <c r="F126" s="96">
        <f t="shared" si="155"/>
        <v>0</v>
      </c>
      <c r="G126" s="143"/>
      <c r="H126" s="31"/>
      <c r="I126" s="96">
        <f t="shared" si="156"/>
        <v>0</v>
      </c>
      <c r="J126" s="143"/>
      <c r="K126" s="31"/>
      <c r="L126" s="96">
        <f t="shared" si="157"/>
        <v>0</v>
      </c>
      <c r="M126" s="143"/>
      <c r="N126" s="31"/>
      <c r="O126" s="96">
        <f t="shared" si="158"/>
        <v>0</v>
      </c>
      <c r="P126" s="254"/>
    </row>
    <row r="127" spans="1:16" ht="24" customHeight="1" x14ac:dyDescent="0.25">
      <c r="A127" s="30">
        <v>2279</v>
      </c>
      <c r="B127" s="42" t="s">
        <v>108</v>
      </c>
      <c r="C127" s="222">
        <f t="shared" si="102"/>
        <v>500</v>
      </c>
      <c r="D127" s="176">
        <v>500</v>
      </c>
      <c r="E127" s="44"/>
      <c r="F127" s="96">
        <f t="shared" si="155"/>
        <v>500</v>
      </c>
      <c r="G127" s="143"/>
      <c r="H127" s="31"/>
      <c r="I127" s="96">
        <f t="shared" si="156"/>
        <v>0</v>
      </c>
      <c r="J127" s="143"/>
      <c r="K127" s="31"/>
      <c r="L127" s="96">
        <f t="shared" si="157"/>
        <v>0</v>
      </c>
      <c r="M127" s="143"/>
      <c r="N127" s="31"/>
      <c r="O127" s="96">
        <f t="shared" si="158"/>
        <v>0</v>
      </c>
      <c r="P127" s="254"/>
    </row>
    <row r="128" spans="1:16" ht="48" hidden="1" x14ac:dyDescent="0.25">
      <c r="A128" s="274">
        <v>2280</v>
      </c>
      <c r="B128" s="39" t="s">
        <v>299</v>
      </c>
      <c r="C128" s="221">
        <f t="shared" si="102"/>
        <v>0</v>
      </c>
      <c r="D128" s="174">
        <f t="shared" ref="D128:O128" si="159">SUM(D129)</f>
        <v>0</v>
      </c>
      <c r="E128" s="80">
        <f t="shared" si="159"/>
        <v>0</v>
      </c>
      <c r="F128" s="175">
        <f t="shared" si="159"/>
        <v>0</v>
      </c>
      <c r="G128" s="174">
        <f t="shared" si="159"/>
        <v>0</v>
      </c>
      <c r="H128" s="80">
        <f t="shared" si="159"/>
        <v>0</v>
      </c>
      <c r="I128" s="175">
        <f t="shared" si="159"/>
        <v>0</v>
      </c>
      <c r="J128" s="174">
        <f t="shared" si="159"/>
        <v>0</v>
      </c>
      <c r="K128" s="80">
        <f t="shared" si="159"/>
        <v>0</v>
      </c>
      <c r="L128" s="175">
        <f t="shared" si="159"/>
        <v>0</v>
      </c>
      <c r="M128" s="174">
        <f t="shared" si="159"/>
        <v>0</v>
      </c>
      <c r="N128" s="80">
        <f t="shared" si="159"/>
        <v>0</v>
      </c>
      <c r="O128" s="175">
        <f t="shared" si="159"/>
        <v>0</v>
      </c>
      <c r="P128" s="253"/>
    </row>
    <row r="129" spans="1:16" ht="24" hidden="1" customHeight="1" x14ac:dyDescent="0.25">
      <c r="A129" s="30">
        <v>2283</v>
      </c>
      <c r="B129" s="42" t="s">
        <v>109</v>
      </c>
      <c r="C129" s="222">
        <f t="shared" si="102"/>
        <v>0</v>
      </c>
      <c r="D129" s="176"/>
      <c r="E129" s="44"/>
      <c r="F129" s="96">
        <f>D129+E129</f>
        <v>0</v>
      </c>
      <c r="G129" s="143"/>
      <c r="H129" s="31"/>
      <c r="I129" s="96">
        <f>G129+H129</f>
        <v>0</v>
      </c>
      <c r="J129" s="143"/>
      <c r="K129" s="31"/>
      <c r="L129" s="96">
        <f>K129+J129</f>
        <v>0</v>
      </c>
      <c r="M129" s="143"/>
      <c r="N129" s="31"/>
      <c r="O129" s="96">
        <f>N129+M129</f>
        <v>0</v>
      </c>
      <c r="P129" s="254"/>
    </row>
    <row r="130" spans="1:16" ht="38.25" customHeight="1" x14ac:dyDescent="0.25">
      <c r="A130" s="34">
        <v>2300</v>
      </c>
      <c r="B130" s="74" t="s">
        <v>110</v>
      </c>
      <c r="C130" s="220">
        <f t="shared" si="102"/>
        <v>17000</v>
      </c>
      <c r="D130" s="170">
        <f>SUM(D131,D136,D140,D141,D144,D151,D159,D160,D163)</f>
        <v>17000</v>
      </c>
      <c r="E130" s="37">
        <f t="shared" ref="E130:F130" si="160">SUM(E131,E136,E140,E141,E144,E151,E159,E160,E163)</f>
        <v>0</v>
      </c>
      <c r="F130" s="171">
        <f t="shared" si="160"/>
        <v>17000</v>
      </c>
      <c r="G130" s="170">
        <f>SUM(G131,G136,G140,G141,G144,G151,G159,G160,G163)</f>
        <v>0</v>
      </c>
      <c r="H130" s="37">
        <f t="shared" ref="H130:I130" si="161">SUM(H131,H136,H140,H141,H144,H151,H159,H160,H163)</f>
        <v>0</v>
      </c>
      <c r="I130" s="171">
        <f t="shared" si="161"/>
        <v>0</v>
      </c>
      <c r="J130" s="170">
        <f>SUM(J131,J136,J140,J141,J144,J151,J159,J160,J163)</f>
        <v>0</v>
      </c>
      <c r="K130" s="37">
        <f t="shared" ref="K130:L130" si="162">SUM(K131,K136,K140,K141,K144,K151,K159,K160,K163)</f>
        <v>0</v>
      </c>
      <c r="L130" s="171">
        <f t="shared" si="162"/>
        <v>0</v>
      </c>
      <c r="M130" s="170">
        <f>SUM(M131,M136,M140,M141,M144,M151,M159,M160,M163)</f>
        <v>0</v>
      </c>
      <c r="N130" s="37">
        <f t="shared" ref="N130:O130" si="163">SUM(N131,N136,N140,N141,N144,N151,N159,N160,N163)</f>
        <v>0</v>
      </c>
      <c r="O130" s="171">
        <f t="shared" si="163"/>
        <v>0</v>
      </c>
      <c r="P130" s="256"/>
    </row>
    <row r="131" spans="1:16" ht="24" hidden="1" x14ac:dyDescent="0.25">
      <c r="A131" s="274">
        <v>2310</v>
      </c>
      <c r="B131" s="39" t="s">
        <v>111</v>
      </c>
      <c r="C131" s="221">
        <f t="shared" si="102"/>
        <v>0</v>
      </c>
      <c r="D131" s="174">
        <f t="shared" ref="D131:O131" si="164">SUM(D132:D135)</f>
        <v>0</v>
      </c>
      <c r="E131" s="80">
        <f t="shared" si="164"/>
        <v>0</v>
      </c>
      <c r="F131" s="175">
        <f t="shared" si="164"/>
        <v>0</v>
      </c>
      <c r="G131" s="174">
        <f t="shared" si="164"/>
        <v>0</v>
      </c>
      <c r="H131" s="80">
        <f t="shared" si="164"/>
        <v>0</v>
      </c>
      <c r="I131" s="175">
        <f t="shared" si="164"/>
        <v>0</v>
      </c>
      <c r="J131" s="174">
        <f t="shared" si="164"/>
        <v>0</v>
      </c>
      <c r="K131" s="80">
        <f t="shared" si="164"/>
        <v>0</v>
      </c>
      <c r="L131" s="175">
        <f t="shared" si="164"/>
        <v>0</v>
      </c>
      <c r="M131" s="174">
        <f t="shared" si="164"/>
        <v>0</v>
      </c>
      <c r="N131" s="80">
        <f t="shared" si="164"/>
        <v>0</v>
      </c>
      <c r="O131" s="175">
        <f t="shared" si="164"/>
        <v>0</v>
      </c>
      <c r="P131" s="253"/>
    </row>
    <row r="132" spans="1:16" ht="26.25" hidden="1" customHeight="1" x14ac:dyDescent="0.25">
      <c r="A132" s="30">
        <v>2311</v>
      </c>
      <c r="B132" s="42" t="s">
        <v>112</v>
      </c>
      <c r="C132" s="222">
        <f t="shared" si="102"/>
        <v>0</v>
      </c>
      <c r="D132" s="176"/>
      <c r="E132" s="44"/>
      <c r="F132" s="96">
        <f t="shared" ref="F132:F135" si="165">D132+E132</f>
        <v>0</v>
      </c>
      <c r="G132" s="143"/>
      <c r="H132" s="31"/>
      <c r="I132" s="96">
        <f t="shared" ref="I132:I135" si="166">G132+H132</f>
        <v>0</v>
      </c>
      <c r="J132" s="143"/>
      <c r="K132" s="31"/>
      <c r="L132" s="96">
        <f t="shared" ref="L132:L135" si="167">K132+J132</f>
        <v>0</v>
      </c>
      <c r="M132" s="143"/>
      <c r="N132" s="31"/>
      <c r="O132" s="96">
        <f t="shared" ref="O132:O135" si="168">N132+M132</f>
        <v>0</v>
      </c>
      <c r="P132" s="254"/>
    </row>
    <row r="133" spans="1:16" ht="78" hidden="1" customHeight="1" x14ac:dyDescent="0.25">
      <c r="A133" s="30">
        <v>2312</v>
      </c>
      <c r="B133" s="42" t="s">
        <v>113</v>
      </c>
      <c r="C133" s="222">
        <f t="shared" si="102"/>
        <v>0</v>
      </c>
      <c r="D133" s="176"/>
      <c r="E133" s="44"/>
      <c r="F133" s="96">
        <f t="shared" si="165"/>
        <v>0</v>
      </c>
      <c r="G133" s="143"/>
      <c r="H133" s="31"/>
      <c r="I133" s="96">
        <f t="shared" si="166"/>
        <v>0</v>
      </c>
      <c r="J133" s="143"/>
      <c r="K133" s="282"/>
      <c r="L133" s="96">
        <f t="shared" si="167"/>
        <v>0</v>
      </c>
      <c r="M133" s="143"/>
      <c r="N133" s="31"/>
      <c r="O133" s="96">
        <f t="shared" si="168"/>
        <v>0</v>
      </c>
      <c r="P133" s="283"/>
    </row>
    <row r="134" spans="1:16" ht="12" hidden="1" customHeight="1" x14ac:dyDescent="0.25">
      <c r="A134" s="30">
        <v>2313</v>
      </c>
      <c r="B134" s="42" t="s">
        <v>114</v>
      </c>
      <c r="C134" s="222">
        <f t="shared" si="102"/>
        <v>0</v>
      </c>
      <c r="D134" s="176"/>
      <c r="E134" s="44"/>
      <c r="F134" s="96">
        <f t="shared" si="165"/>
        <v>0</v>
      </c>
      <c r="G134" s="143"/>
      <c r="H134" s="31"/>
      <c r="I134" s="96">
        <f t="shared" si="166"/>
        <v>0</v>
      </c>
      <c r="J134" s="143"/>
      <c r="K134" s="31"/>
      <c r="L134" s="96">
        <f t="shared" si="167"/>
        <v>0</v>
      </c>
      <c r="M134" s="143"/>
      <c r="N134" s="31"/>
      <c r="O134" s="96">
        <f t="shared" si="168"/>
        <v>0</v>
      </c>
      <c r="P134" s="254"/>
    </row>
    <row r="135" spans="1:16" ht="36" hidden="1" customHeight="1" x14ac:dyDescent="0.25">
      <c r="A135" s="30">
        <v>2314</v>
      </c>
      <c r="B135" s="42" t="s">
        <v>273</v>
      </c>
      <c r="C135" s="222">
        <f t="shared" si="102"/>
        <v>0</v>
      </c>
      <c r="D135" s="176"/>
      <c r="E135" s="44"/>
      <c r="F135" s="96">
        <f t="shared" si="165"/>
        <v>0</v>
      </c>
      <c r="G135" s="143"/>
      <c r="H135" s="31"/>
      <c r="I135" s="96">
        <f t="shared" si="166"/>
        <v>0</v>
      </c>
      <c r="J135" s="143"/>
      <c r="K135" s="31"/>
      <c r="L135" s="96">
        <f t="shared" si="167"/>
        <v>0</v>
      </c>
      <c r="M135" s="143"/>
      <c r="N135" s="31"/>
      <c r="O135" s="96">
        <f t="shared" si="168"/>
        <v>0</v>
      </c>
      <c r="P135" s="254"/>
    </row>
    <row r="136" spans="1:16" hidden="1" x14ac:dyDescent="0.25">
      <c r="A136" s="77">
        <v>2320</v>
      </c>
      <c r="B136" s="42" t="s">
        <v>115</v>
      </c>
      <c r="C136" s="222">
        <f t="shared" si="102"/>
        <v>0</v>
      </c>
      <c r="D136" s="172">
        <f>SUM(D137:D139)</f>
        <v>0</v>
      </c>
      <c r="E136" s="78">
        <f t="shared" ref="E136:F136" si="169">SUM(E137:E139)</f>
        <v>0</v>
      </c>
      <c r="F136" s="96">
        <f t="shared" si="169"/>
        <v>0</v>
      </c>
      <c r="G136" s="172">
        <f>SUM(G137:G139)</f>
        <v>0</v>
      </c>
      <c r="H136" s="78">
        <f t="shared" ref="H136:I136" si="170">SUM(H137:H139)</f>
        <v>0</v>
      </c>
      <c r="I136" s="96">
        <f t="shared" si="170"/>
        <v>0</v>
      </c>
      <c r="J136" s="172">
        <f>SUM(J137:J139)</f>
        <v>0</v>
      </c>
      <c r="K136" s="78">
        <f t="shared" ref="K136:L136" si="171">SUM(K137:K139)</f>
        <v>0</v>
      </c>
      <c r="L136" s="96">
        <f t="shared" si="171"/>
        <v>0</v>
      </c>
      <c r="M136" s="172">
        <f>SUM(M137:M139)</f>
        <v>0</v>
      </c>
      <c r="N136" s="78">
        <f t="shared" ref="N136:O136" si="172">SUM(N137:N139)</f>
        <v>0</v>
      </c>
      <c r="O136" s="96">
        <f t="shared" si="172"/>
        <v>0</v>
      </c>
      <c r="P136" s="254"/>
    </row>
    <row r="137" spans="1:16" ht="12" hidden="1" customHeight="1" x14ac:dyDescent="0.25">
      <c r="A137" s="30">
        <v>2321</v>
      </c>
      <c r="B137" s="42" t="s">
        <v>116</v>
      </c>
      <c r="C137" s="222">
        <f t="shared" si="102"/>
        <v>0</v>
      </c>
      <c r="D137" s="176"/>
      <c r="E137" s="44"/>
      <c r="F137" s="96">
        <f t="shared" ref="F137:F140" si="173">D137+E137</f>
        <v>0</v>
      </c>
      <c r="G137" s="143"/>
      <c r="H137" s="31"/>
      <c r="I137" s="96">
        <f t="shared" ref="I137:I140" si="174">G137+H137</f>
        <v>0</v>
      </c>
      <c r="J137" s="143"/>
      <c r="K137" s="31"/>
      <c r="L137" s="96">
        <f t="shared" ref="L137:L140" si="175">K137+J137</f>
        <v>0</v>
      </c>
      <c r="M137" s="143"/>
      <c r="N137" s="31"/>
      <c r="O137" s="96">
        <f t="shared" ref="O137:O140" si="176">N137+M137</f>
        <v>0</v>
      </c>
      <c r="P137" s="254"/>
    </row>
    <row r="138" spans="1:16" ht="12" hidden="1" customHeight="1" x14ac:dyDescent="0.25">
      <c r="A138" s="30">
        <v>2322</v>
      </c>
      <c r="B138" s="42" t="s">
        <v>117</v>
      </c>
      <c r="C138" s="222">
        <f t="shared" si="102"/>
        <v>0</v>
      </c>
      <c r="D138" s="176"/>
      <c r="E138" s="44"/>
      <c r="F138" s="96">
        <f t="shared" si="173"/>
        <v>0</v>
      </c>
      <c r="G138" s="143"/>
      <c r="H138" s="31"/>
      <c r="I138" s="96">
        <f t="shared" si="174"/>
        <v>0</v>
      </c>
      <c r="J138" s="143"/>
      <c r="K138" s="31"/>
      <c r="L138" s="96">
        <f t="shared" si="175"/>
        <v>0</v>
      </c>
      <c r="M138" s="143"/>
      <c r="N138" s="31"/>
      <c r="O138" s="96">
        <f t="shared" si="176"/>
        <v>0</v>
      </c>
      <c r="P138" s="254"/>
    </row>
    <row r="139" spans="1:16" ht="10.5" hidden="1" customHeight="1" x14ac:dyDescent="0.25">
      <c r="A139" s="30">
        <v>2329</v>
      </c>
      <c r="B139" s="42" t="s">
        <v>118</v>
      </c>
      <c r="C139" s="222">
        <f t="shared" si="102"/>
        <v>0</v>
      </c>
      <c r="D139" s="176"/>
      <c r="E139" s="44"/>
      <c r="F139" s="96">
        <f t="shared" si="173"/>
        <v>0</v>
      </c>
      <c r="G139" s="143"/>
      <c r="H139" s="31"/>
      <c r="I139" s="96">
        <f t="shared" si="174"/>
        <v>0</v>
      </c>
      <c r="J139" s="143"/>
      <c r="K139" s="31"/>
      <c r="L139" s="96">
        <f t="shared" si="175"/>
        <v>0</v>
      </c>
      <c r="M139" s="143"/>
      <c r="N139" s="31"/>
      <c r="O139" s="96">
        <f t="shared" si="176"/>
        <v>0</v>
      </c>
      <c r="P139" s="254"/>
    </row>
    <row r="140" spans="1:16" ht="12" hidden="1" customHeight="1" x14ac:dyDescent="0.25">
      <c r="A140" s="77">
        <v>2330</v>
      </c>
      <c r="B140" s="42" t="s">
        <v>119</v>
      </c>
      <c r="C140" s="222">
        <f t="shared" si="102"/>
        <v>0</v>
      </c>
      <c r="D140" s="176"/>
      <c r="E140" s="44"/>
      <c r="F140" s="96">
        <f t="shared" si="173"/>
        <v>0</v>
      </c>
      <c r="G140" s="143"/>
      <c r="H140" s="31"/>
      <c r="I140" s="96">
        <f t="shared" si="174"/>
        <v>0</v>
      </c>
      <c r="J140" s="143"/>
      <c r="K140" s="31"/>
      <c r="L140" s="96">
        <f t="shared" si="175"/>
        <v>0</v>
      </c>
      <c r="M140" s="143"/>
      <c r="N140" s="31"/>
      <c r="O140" s="96">
        <f t="shared" si="176"/>
        <v>0</v>
      </c>
      <c r="P140" s="254"/>
    </row>
    <row r="141" spans="1:16" ht="48" hidden="1" x14ac:dyDescent="0.25">
      <c r="A141" s="77">
        <v>2340</v>
      </c>
      <c r="B141" s="42" t="s">
        <v>281</v>
      </c>
      <c r="C141" s="222">
        <f t="shared" si="102"/>
        <v>0</v>
      </c>
      <c r="D141" s="172">
        <f>SUM(D142:D143)</f>
        <v>0</v>
      </c>
      <c r="E141" s="78">
        <f t="shared" ref="E141:F141" si="177">SUM(E142:E143)</f>
        <v>0</v>
      </c>
      <c r="F141" s="96">
        <f t="shared" si="177"/>
        <v>0</v>
      </c>
      <c r="G141" s="172">
        <f>SUM(G142:G143)</f>
        <v>0</v>
      </c>
      <c r="H141" s="78">
        <f t="shared" ref="H141:I141" si="178">SUM(H142:H143)</f>
        <v>0</v>
      </c>
      <c r="I141" s="96">
        <f t="shared" si="178"/>
        <v>0</v>
      </c>
      <c r="J141" s="172">
        <f>SUM(J142:J143)</f>
        <v>0</v>
      </c>
      <c r="K141" s="78">
        <f t="shared" ref="K141:L141" si="179">SUM(K142:K143)</f>
        <v>0</v>
      </c>
      <c r="L141" s="96">
        <f t="shared" si="179"/>
        <v>0</v>
      </c>
      <c r="M141" s="172">
        <f>SUM(M142:M143)</f>
        <v>0</v>
      </c>
      <c r="N141" s="78">
        <f t="shared" ref="N141:O141" si="180">SUM(N142:N143)</f>
        <v>0</v>
      </c>
      <c r="O141" s="96">
        <f t="shared" si="180"/>
        <v>0</v>
      </c>
      <c r="P141" s="254"/>
    </row>
    <row r="142" spans="1:16" ht="12" hidden="1" customHeight="1" x14ac:dyDescent="0.25">
      <c r="A142" s="30">
        <v>2341</v>
      </c>
      <c r="B142" s="42" t="s">
        <v>120</v>
      </c>
      <c r="C142" s="222">
        <f t="shared" si="102"/>
        <v>0</v>
      </c>
      <c r="D142" s="176"/>
      <c r="E142" s="44"/>
      <c r="F142" s="96">
        <f t="shared" ref="F142:F143" si="181">D142+E142</f>
        <v>0</v>
      </c>
      <c r="G142" s="143"/>
      <c r="H142" s="31"/>
      <c r="I142" s="96">
        <f t="shared" ref="I142:I143" si="182">G142+H142</f>
        <v>0</v>
      </c>
      <c r="J142" s="143"/>
      <c r="K142" s="31"/>
      <c r="L142" s="96">
        <f t="shared" ref="L142:L143" si="183">K142+J142</f>
        <v>0</v>
      </c>
      <c r="M142" s="143"/>
      <c r="N142" s="31"/>
      <c r="O142" s="96">
        <f t="shared" ref="O142:O143" si="184">N142+M142</f>
        <v>0</v>
      </c>
      <c r="P142" s="254"/>
    </row>
    <row r="143" spans="1:16" ht="24" hidden="1" customHeight="1" x14ac:dyDescent="0.25">
      <c r="A143" s="30">
        <v>2344</v>
      </c>
      <c r="B143" s="42" t="s">
        <v>121</v>
      </c>
      <c r="C143" s="222">
        <f t="shared" si="102"/>
        <v>0</v>
      </c>
      <c r="D143" s="176"/>
      <c r="E143" s="44"/>
      <c r="F143" s="96">
        <f t="shared" si="181"/>
        <v>0</v>
      </c>
      <c r="G143" s="143"/>
      <c r="H143" s="31"/>
      <c r="I143" s="96">
        <f t="shared" si="182"/>
        <v>0</v>
      </c>
      <c r="J143" s="143"/>
      <c r="K143" s="31"/>
      <c r="L143" s="96">
        <f t="shared" si="183"/>
        <v>0</v>
      </c>
      <c r="M143" s="143"/>
      <c r="N143" s="31"/>
      <c r="O143" s="96">
        <f t="shared" si="184"/>
        <v>0</v>
      </c>
      <c r="P143" s="254"/>
    </row>
    <row r="144" spans="1:16" ht="24" hidden="1" x14ac:dyDescent="0.25">
      <c r="A144" s="75">
        <v>2350</v>
      </c>
      <c r="B144" s="59" t="s">
        <v>122</v>
      </c>
      <c r="C144" s="228">
        <f t="shared" si="102"/>
        <v>0</v>
      </c>
      <c r="D144" s="87">
        <f>SUM(D145:D150)</f>
        <v>0</v>
      </c>
      <c r="E144" s="76">
        <f t="shared" ref="E144:F144" si="185">SUM(E145:E150)</f>
        <v>0</v>
      </c>
      <c r="F144" s="160">
        <f t="shared" si="185"/>
        <v>0</v>
      </c>
      <c r="G144" s="87">
        <f>SUM(G145:G150)</f>
        <v>0</v>
      </c>
      <c r="H144" s="76">
        <f t="shared" ref="H144:I144" si="186">SUM(H145:H150)</f>
        <v>0</v>
      </c>
      <c r="I144" s="160">
        <f t="shared" si="186"/>
        <v>0</v>
      </c>
      <c r="J144" s="87">
        <f>SUM(J145:J150)</f>
        <v>0</v>
      </c>
      <c r="K144" s="76">
        <f t="shared" ref="K144:L144" si="187">SUM(K145:K150)</f>
        <v>0</v>
      </c>
      <c r="L144" s="160">
        <f t="shared" si="187"/>
        <v>0</v>
      </c>
      <c r="M144" s="87">
        <f>SUM(M145:M150)</f>
        <v>0</v>
      </c>
      <c r="N144" s="76">
        <f t="shared" ref="N144:O144" si="188">SUM(N145:N150)</f>
        <v>0</v>
      </c>
      <c r="O144" s="160">
        <f t="shared" si="188"/>
        <v>0</v>
      </c>
      <c r="P144" s="259"/>
    </row>
    <row r="145" spans="1:16" ht="12" hidden="1" customHeight="1" x14ac:dyDescent="0.25">
      <c r="A145" s="27">
        <v>2351</v>
      </c>
      <c r="B145" s="39" t="s">
        <v>123</v>
      </c>
      <c r="C145" s="221">
        <f t="shared" si="102"/>
        <v>0</v>
      </c>
      <c r="D145" s="177"/>
      <c r="E145" s="41"/>
      <c r="F145" s="175">
        <f t="shared" ref="F145:F150" si="189">D145+E145</f>
        <v>0</v>
      </c>
      <c r="G145" s="142"/>
      <c r="H145" s="28"/>
      <c r="I145" s="175">
        <f t="shared" ref="I145:I150" si="190">G145+H145</f>
        <v>0</v>
      </c>
      <c r="J145" s="142"/>
      <c r="K145" s="28"/>
      <c r="L145" s="175">
        <f t="shared" ref="L145:L150" si="191">K145+J145</f>
        <v>0</v>
      </c>
      <c r="M145" s="142"/>
      <c r="N145" s="28"/>
      <c r="O145" s="175">
        <f t="shared" ref="O145:O150" si="192">N145+M145</f>
        <v>0</v>
      </c>
      <c r="P145" s="253"/>
    </row>
    <row r="146" spans="1:16" ht="12" hidden="1" customHeight="1" x14ac:dyDescent="0.25">
      <c r="A146" s="30">
        <v>2352</v>
      </c>
      <c r="B146" s="42" t="s">
        <v>124</v>
      </c>
      <c r="C146" s="222">
        <f t="shared" si="102"/>
        <v>0</v>
      </c>
      <c r="D146" s="176"/>
      <c r="E146" s="44"/>
      <c r="F146" s="96">
        <f t="shared" si="189"/>
        <v>0</v>
      </c>
      <c r="G146" s="143"/>
      <c r="H146" s="31"/>
      <c r="I146" s="96">
        <f t="shared" si="190"/>
        <v>0</v>
      </c>
      <c r="J146" s="143"/>
      <c r="K146" s="31"/>
      <c r="L146" s="96">
        <f t="shared" si="191"/>
        <v>0</v>
      </c>
      <c r="M146" s="143"/>
      <c r="N146" s="31"/>
      <c r="O146" s="96">
        <f t="shared" si="192"/>
        <v>0</v>
      </c>
      <c r="P146" s="254"/>
    </row>
    <row r="147" spans="1:16" ht="24" hidden="1" customHeight="1" x14ac:dyDescent="0.25">
      <c r="A147" s="30">
        <v>2353</v>
      </c>
      <c r="B147" s="42" t="s">
        <v>125</v>
      </c>
      <c r="C147" s="222">
        <f t="shared" si="102"/>
        <v>0</v>
      </c>
      <c r="D147" s="176"/>
      <c r="E147" s="44"/>
      <c r="F147" s="96">
        <f t="shared" si="189"/>
        <v>0</v>
      </c>
      <c r="G147" s="143"/>
      <c r="H147" s="31"/>
      <c r="I147" s="96">
        <f t="shared" si="190"/>
        <v>0</v>
      </c>
      <c r="J147" s="143"/>
      <c r="K147" s="31"/>
      <c r="L147" s="96">
        <f t="shared" si="191"/>
        <v>0</v>
      </c>
      <c r="M147" s="143"/>
      <c r="N147" s="31"/>
      <c r="O147" s="96">
        <f t="shared" si="192"/>
        <v>0</v>
      </c>
      <c r="P147" s="254"/>
    </row>
    <row r="148" spans="1:16" ht="24" hidden="1" customHeight="1" x14ac:dyDescent="0.25">
      <c r="A148" s="30">
        <v>2354</v>
      </c>
      <c r="B148" s="42" t="s">
        <v>126</v>
      </c>
      <c r="C148" s="222">
        <f t="shared" ref="C148:C211" si="193">F148+I148+L148+O148</f>
        <v>0</v>
      </c>
      <c r="D148" s="176"/>
      <c r="E148" s="44"/>
      <c r="F148" s="96">
        <f t="shared" si="189"/>
        <v>0</v>
      </c>
      <c r="G148" s="143"/>
      <c r="H148" s="31"/>
      <c r="I148" s="96">
        <f t="shared" si="190"/>
        <v>0</v>
      </c>
      <c r="J148" s="143"/>
      <c r="K148" s="31"/>
      <c r="L148" s="96">
        <f t="shared" si="191"/>
        <v>0</v>
      </c>
      <c r="M148" s="143"/>
      <c r="N148" s="31"/>
      <c r="O148" s="96">
        <f t="shared" si="192"/>
        <v>0</v>
      </c>
      <c r="P148" s="254"/>
    </row>
    <row r="149" spans="1:16" ht="24" hidden="1" customHeight="1" x14ac:dyDescent="0.25">
      <c r="A149" s="30">
        <v>2355</v>
      </c>
      <c r="B149" s="42" t="s">
        <v>127</v>
      </c>
      <c r="C149" s="222">
        <f t="shared" si="193"/>
        <v>0</v>
      </c>
      <c r="D149" s="176"/>
      <c r="E149" s="44"/>
      <c r="F149" s="96">
        <f t="shared" si="189"/>
        <v>0</v>
      </c>
      <c r="G149" s="143"/>
      <c r="H149" s="31"/>
      <c r="I149" s="96">
        <f t="shared" si="190"/>
        <v>0</v>
      </c>
      <c r="J149" s="143"/>
      <c r="K149" s="31"/>
      <c r="L149" s="96">
        <f t="shared" si="191"/>
        <v>0</v>
      </c>
      <c r="M149" s="143"/>
      <c r="N149" s="31"/>
      <c r="O149" s="96">
        <f t="shared" si="192"/>
        <v>0</v>
      </c>
      <c r="P149" s="254"/>
    </row>
    <row r="150" spans="1:16" ht="24" hidden="1" customHeight="1" x14ac:dyDescent="0.25">
      <c r="A150" s="30">
        <v>2359</v>
      </c>
      <c r="B150" s="42" t="s">
        <v>128</v>
      </c>
      <c r="C150" s="222">
        <f t="shared" si="193"/>
        <v>0</v>
      </c>
      <c r="D150" s="176"/>
      <c r="E150" s="44"/>
      <c r="F150" s="96">
        <f t="shared" si="189"/>
        <v>0</v>
      </c>
      <c r="G150" s="143"/>
      <c r="H150" s="31"/>
      <c r="I150" s="96">
        <f t="shared" si="190"/>
        <v>0</v>
      </c>
      <c r="J150" s="143"/>
      <c r="K150" s="31"/>
      <c r="L150" s="96">
        <f t="shared" si="191"/>
        <v>0</v>
      </c>
      <c r="M150" s="143"/>
      <c r="N150" s="31"/>
      <c r="O150" s="96">
        <f t="shared" si="192"/>
        <v>0</v>
      </c>
      <c r="P150" s="254"/>
    </row>
    <row r="151" spans="1:16" ht="24.75" customHeight="1" x14ac:dyDescent="0.25">
      <c r="A151" s="77">
        <v>2360</v>
      </c>
      <c r="B151" s="42" t="s">
        <v>129</v>
      </c>
      <c r="C151" s="222">
        <f t="shared" si="193"/>
        <v>17000</v>
      </c>
      <c r="D151" s="172">
        <f>SUM(D152:D158)</f>
        <v>17000</v>
      </c>
      <c r="E151" s="78">
        <f t="shared" ref="E151:F151" si="194">SUM(E152:E158)</f>
        <v>0</v>
      </c>
      <c r="F151" s="96">
        <f t="shared" si="194"/>
        <v>17000</v>
      </c>
      <c r="G151" s="172">
        <f>SUM(G152:G158)</f>
        <v>0</v>
      </c>
      <c r="H151" s="78">
        <f t="shared" ref="H151:I151" si="195">SUM(H152:H158)</f>
        <v>0</v>
      </c>
      <c r="I151" s="96">
        <f t="shared" si="195"/>
        <v>0</v>
      </c>
      <c r="J151" s="172">
        <f>SUM(J152:J158)</f>
        <v>0</v>
      </c>
      <c r="K151" s="78">
        <f t="shared" ref="K151:L151" si="196">SUM(K152:K158)</f>
        <v>0</v>
      </c>
      <c r="L151" s="96">
        <f t="shared" si="196"/>
        <v>0</v>
      </c>
      <c r="M151" s="172">
        <f>SUM(M152:M158)</f>
        <v>0</v>
      </c>
      <c r="N151" s="78">
        <f t="shared" ref="N151:O151" si="197">SUM(N152:N158)</f>
        <v>0</v>
      </c>
      <c r="O151" s="96">
        <f t="shared" si="197"/>
        <v>0</v>
      </c>
      <c r="P151" s="254"/>
    </row>
    <row r="152" spans="1:16" ht="12" customHeight="1" x14ac:dyDescent="0.25">
      <c r="A152" s="29">
        <v>2361</v>
      </c>
      <c r="B152" s="42" t="s">
        <v>130</v>
      </c>
      <c r="C152" s="222">
        <f t="shared" si="193"/>
        <v>17000</v>
      </c>
      <c r="D152" s="176">
        <v>17000</v>
      </c>
      <c r="E152" s="44"/>
      <c r="F152" s="96">
        <f t="shared" ref="F152:F159" si="198">D152+E152</f>
        <v>17000</v>
      </c>
      <c r="G152" s="143"/>
      <c r="H152" s="31"/>
      <c r="I152" s="96">
        <f t="shared" ref="I152:I159" si="199">G152+H152</f>
        <v>0</v>
      </c>
      <c r="J152" s="143"/>
      <c r="K152" s="31"/>
      <c r="L152" s="96">
        <f t="shared" ref="L152:L159" si="200">K152+J152</f>
        <v>0</v>
      </c>
      <c r="M152" s="143"/>
      <c r="N152" s="31"/>
      <c r="O152" s="96">
        <f t="shared" ref="O152:O159" si="201">N152+M152</f>
        <v>0</v>
      </c>
      <c r="P152" s="254"/>
    </row>
    <row r="153" spans="1:16" ht="24" hidden="1" customHeight="1" x14ac:dyDescent="0.25">
      <c r="A153" s="29">
        <v>2362</v>
      </c>
      <c r="B153" s="42" t="s">
        <v>131</v>
      </c>
      <c r="C153" s="222">
        <f t="shared" si="193"/>
        <v>0</v>
      </c>
      <c r="D153" s="176"/>
      <c r="E153" s="44"/>
      <c r="F153" s="96">
        <f t="shared" si="198"/>
        <v>0</v>
      </c>
      <c r="G153" s="143"/>
      <c r="H153" s="31"/>
      <c r="I153" s="96">
        <f t="shared" si="199"/>
        <v>0</v>
      </c>
      <c r="J153" s="143"/>
      <c r="K153" s="31"/>
      <c r="L153" s="96">
        <f t="shared" si="200"/>
        <v>0</v>
      </c>
      <c r="M153" s="143"/>
      <c r="N153" s="31"/>
      <c r="O153" s="96">
        <f t="shared" si="201"/>
        <v>0</v>
      </c>
      <c r="P153" s="254"/>
    </row>
    <row r="154" spans="1:16" ht="27" hidden="1" customHeight="1" x14ac:dyDescent="0.25">
      <c r="A154" s="29">
        <v>2363</v>
      </c>
      <c r="B154" s="42" t="s">
        <v>132</v>
      </c>
      <c r="C154" s="222">
        <f t="shared" si="193"/>
        <v>0</v>
      </c>
      <c r="D154" s="176"/>
      <c r="E154" s="44"/>
      <c r="F154" s="96">
        <f t="shared" si="198"/>
        <v>0</v>
      </c>
      <c r="G154" s="143"/>
      <c r="H154" s="31"/>
      <c r="I154" s="96">
        <f t="shared" si="199"/>
        <v>0</v>
      </c>
      <c r="J154" s="143"/>
      <c r="K154" s="31"/>
      <c r="L154" s="96">
        <f t="shared" si="200"/>
        <v>0</v>
      </c>
      <c r="M154" s="143"/>
      <c r="N154" s="31"/>
      <c r="O154" s="96">
        <f t="shared" si="201"/>
        <v>0</v>
      </c>
      <c r="P154" s="254"/>
    </row>
    <row r="155" spans="1:16" ht="12" hidden="1" customHeight="1" x14ac:dyDescent="0.25">
      <c r="A155" s="29">
        <v>2364</v>
      </c>
      <c r="B155" s="42" t="s">
        <v>133</v>
      </c>
      <c r="C155" s="222">
        <f t="shared" si="193"/>
        <v>0</v>
      </c>
      <c r="D155" s="176"/>
      <c r="E155" s="44"/>
      <c r="F155" s="96">
        <f t="shared" si="198"/>
        <v>0</v>
      </c>
      <c r="G155" s="143"/>
      <c r="H155" s="31"/>
      <c r="I155" s="96">
        <f t="shared" si="199"/>
        <v>0</v>
      </c>
      <c r="J155" s="143"/>
      <c r="K155" s="31"/>
      <c r="L155" s="96">
        <f t="shared" si="200"/>
        <v>0</v>
      </c>
      <c r="M155" s="143"/>
      <c r="N155" s="31"/>
      <c r="O155" s="96">
        <f t="shared" si="201"/>
        <v>0</v>
      </c>
      <c r="P155" s="254"/>
    </row>
    <row r="156" spans="1:16" ht="12.75" hidden="1" customHeight="1" x14ac:dyDescent="0.25">
      <c r="A156" s="29">
        <v>2365</v>
      </c>
      <c r="B156" s="42" t="s">
        <v>63</v>
      </c>
      <c r="C156" s="222">
        <f t="shared" si="193"/>
        <v>0</v>
      </c>
      <c r="D156" s="176"/>
      <c r="E156" s="44"/>
      <c r="F156" s="96">
        <f t="shared" si="198"/>
        <v>0</v>
      </c>
      <c r="G156" s="143"/>
      <c r="H156" s="31"/>
      <c r="I156" s="96">
        <f t="shared" si="199"/>
        <v>0</v>
      </c>
      <c r="J156" s="143"/>
      <c r="K156" s="31"/>
      <c r="L156" s="96">
        <f t="shared" si="200"/>
        <v>0</v>
      </c>
      <c r="M156" s="143"/>
      <c r="N156" s="31"/>
      <c r="O156" s="96">
        <f t="shared" si="201"/>
        <v>0</v>
      </c>
      <c r="P156" s="254"/>
    </row>
    <row r="157" spans="1:16" ht="36" hidden="1" customHeight="1" x14ac:dyDescent="0.25">
      <c r="A157" s="29">
        <v>2366</v>
      </c>
      <c r="B157" s="42" t="s">
        <v>134</v>
      </c>
      <c r="C157" s="222">
        <f t="shared" si="193"/>
        <v>0</v>
      </c>
      <c r="D157" s="176"/>
      <c r="E157" s="44"/>
      <c r="F157" s="96">
        <f t="shared" si="198"/>
        <v>0</v>
      </c>
      <c r="G157" s="143"/>
      <c r="H157" s="31"/>
      <c r="I157" s="96">
        <f t="shared" si="199"/>
        <v>0</v>
      </c>
      <c r="J157" s="143"/>
      <c r="K157" s="31"/>
      <c r="L157" s="96">
        <f t="shared" si="200"/>
        <v>0</v>
      </c>
      <c r="M157" s="143"/>
      <c r="N157" s="31"/>
      <c r="O157" s="96">
        <f t="shared" si="201"/>
        <v>0</v>
      </c>
      <c r="P157" s="254"/>
    </row>
    <row r="158" spans="1:16" ht="48" hidden="1" customHeight="1" x14ac:dyDescent="0.25">
      <c r="A158" s="29">
        <v>2369</v>
      </c>
      <c r="B158" s="42" t="s">
        <v>135</v>
      </c>
      <c r="C158" s="222">
        <f t="shared" si="193"/>
        <v>0</v>
      </c>
      <c r="D158" s="176"/>
      <c r="E158" s="44"/>
      <c r="F158" s="96">
        <f t="shared" si="198"/>
        <v>0</v>
      </c>
      <c r="G158" s="143"/>
      <c r="H158" s="31"/>
      <c r="I158" s="96">
        <f t="shared" si="199"/>
        <v>0</v>
      </c>
      <c r="J158" s="143"/>
      <c r="K158" s="31"/>
      <c r="L158" s="96">
        <f t="shared" si="200"/>
        <v>0</v>
      </c>
      <c r="M158" s="143"/>
      <c r="N158" s="31"/>
      <c r="O158" s="96">
        <f t="shared" si="201"/>
        <v>0</v>
      </c>
      <c r="P158" s="254"/>
    </row>
    <row r="159" spans="1:16" ht="24" hidden="1" customHeight="1" x14ac:dyDescent="0.25">
      <c r="A159" s="75">
        <v>2370</v>
      </c>
      <c r="B159" s="59" t="s">
        <v>136</v>
      </c>
      <c r="C159" s="228">
        <f t="shared" si="193"/>
        <v>0</v>
      </c>
      <c r="D159" s="178"/>
      <c r="E159" s="79"/>
      <c r="F159" s="160">
        <f t="shared" si="198"/>
        <v>0</v>
      </c>
      <c r="G159" s="173"/>
      <c r="H159" s="132"/>
      <c r="I159" s="160">
        <f t="shared" si="199"/>
        <v>0</v>
      </c>
      <c r="J159" s="173"/>
      <c r="K159" s="132"/>
      <c r="L159" s="160">
        <f t="shared" si="200"/>
        <v>0</v>
      </c>
      <c r="M159" s="173"/>
      <c r="N159" s="132"/>
      <c r="O159" s="160">
        <f t="shared" si="201"/>
        <v>0</v>
      </c>
      <c r="P159" s="254"/>
    </row>
    <row r="160" spans="1:16" hidden="1" x14ac:dyDescent="0.25">
      <c r="A160" s="75">
        <v>2380</v>
      </c>
      <c r="B160" s="59" t="s">
        <v>137</v>
      </c>
      <c r="C160" s="228">
        <f t="shared" si="193"/>
        <v>0</v>
      </c>
      <c r="D160" s="87">
        <f>SUM(D161:D162)</f>
        <v>0</v>
      </c>
      <c r="E160" s="76">
        <f t="shared" ref="E160:F160" si="202">SUM(E161:E162)</f>
        <v>0</v>
      </c>
      <c r="F160" s="160">
        <f t="shared" si="202"/>
        <v>0</v>
      </c>
      <c r="G160" s="87">
        <f>SUM(G161:G162)</f>
        <v>0</v>
      </c>
      <c r="H160" s="76">
        <f t="shared" ref="H160:I160" si="203">SUM(H161:H162)</f>
        <v>0</v>
      </c>
      <c r="I160" s="160">
        <f t="shared" si="203"/>
        <v>0</v>
      </c>
      <c r="J160" s="87">
        <f>SUM(J161:J162)</f>
        <v>0</v>
      </c>
      <c r="K160" s="76">
        <f t="shared" ref="K160:L160" si="204">SUM(K161:K162)</f>
        <v>0</v>
      </c>
      <c r="L160" s="160">
        <f t="shared" si="204"/>
        <v>0</v>
      </c>
      <c r="M160" s="87">
        <f>SUM(M161:M162)</f>
        <v>0</v>
      </c>
      <c r="N160" s="76">
        <f t="shared" ref="N160:O160" si="205">SUM(N161:N162)</f>
        <v>0</v>
      </c>
      <c r="O160" s="160">
        <f t="shared" si="205"/>
        <v>0</v>
      </c>
      <c r="P160" s="259"/>
    </row>
    <row r="161" spans="1:16" ht="12" hidden="1" customHeight="1" x14ac:dyDescent="0.25">
      <c r="A161" s="26">
        <v>2381</v>
      </c>
      <c r="B161" s="39" t="s">
        <v>300</v>
      </c>
      <c r="C161" s="221">
        <f t="shared" si="193"/>
        <v>0</v>
      </c>
      <c r="D161" s="177"/>
      <c r="E161" s="41"/>
      <c r="F161" s="175">
        <f t="shared" ref="F161:F164" si="206">D161+E161</f>
        <v>0</v>
      </c>
      <c r="G161" s="142"/>
      <c r="H161" s="28"/>
      <c r="I161" s="175">
        <f t="shared" ref="I161:I164" si="207">G161+H161</f>
        <v>0</v>
      </c>
      <c r="J161" s="142"/>
      <c r="K161" s="28"/>
      <c r="L161" s="175">
        <f t="shared" ref="L161:L164" si="208">K161+J161</f>
        <v>0</v>
      </c>
      <c r="M161" s="142"/>
      <c r="N161" s="28"/>
      <c r="O161" s="175">
        <f t="shared" ref="O161:O164" si="209">N161+M161</f>
        <v>0</v>
      </c>
      <c r="P161" s="253"/>
    </row>
    <row r="162" spans="1:16" ht="24" hidden="1" customHeight="1" x14ac:dyDescent="0.25">
      <c r="A162" s="29">
        <v>2389</v>
      </c>
      <c r="B162" s="42" t="s">
        <v>138</v>
      </c>
      <c r="C162" s="222">
        <f t="shared" si="193"/>
        <v>0</v>
      </c>
      <c r="D162" s="176"/>
      <c r="E162" s="44"/>
      <c r="F162" s="96">
        <f t="shared" si="206"/>
        <v>0</v>
      </c>
      <c r="G162" s="143"/>
      <c r="H162" s="31"/>
      <c r="I162" s="96">
        <f t="shared" si="207"/>
        <v>0</v>
      </c>
      <c r="J162" s="143"/>
      <c r="K162" s="31"/>
      <c r="L162" s="96">
        <f t="shared" si="208"/>
        <v>0</v>
      </c>
      <c r="M162" s="143"/>
      <c r="N162" s="31"/>
      <c r="O162" s="96">
        <f t="shared" si="209"/>
        <v>0</v>
      </c>
      <c r="P162" s="254"/>
    </row>
    <row r="163" spans="1:16" ht="12" hidden="1" customHeight="1" x14ac:dyDescent="0.25">
      <c r="A163" s="75">
        <v>2390</v>
      </c>
      <c r="B163" s="59" t="s">
        <v>139</v>
      </c>
      <c r="C163" s="228">
        <f t="shared" si="193"/>
        <v>0</v>
      </c>
      <c r="D163" s="178"/>
      <c r="E163" s="79"/>
      <c r="F163" s="160">
        <f t="shared" si="206"/>
        <v>0</v>
      </c>
      <c r="G163" s="173"/>
      <c r="H163" s="132"/>
      <c r="I163" s="160">
        <f t="shared" si="207"/>
        <v>0</v>
      </c>
      <c r="J163" s="173"/>
      <c r="K163" s="132"/>
      <c r="L163" s="160">
        <f t="shared" si="208"/>
        <v>0</v>
      </c>
      <c r="M163" s="173"/>
      <c r="N163" s="132"/>
      <c r="O163" s="160">
        <f t="shared" si="209"/>
        <v>0</v>
      </c>
      <c r="P163" s="259"/>
    </row>
    <row r="164" spans="1:16" ht="12" hidden="1" customHeight="1" x14ac:dyDescent="0.25">
      <c r="A164" s="34">
        <v>2400</v>
      </c>
      <c r="B164" s="74" t="s">
        <v>140</v>
      </c>
      <c r="C164" s="220">
        <f t="shared" si="193"/>
        <v>0</v>
      </c>
      <c r="D164" s="179"/>
      <c r="E164" s="81"/>
      <c r="F164" s="171">
        <f t="shared" si="206"/>
        <v>0</v>
      </c>
      <c r="G164" s="145"/>
      <c r="H164" s="35"/>
      <c r="I164" s="171">
        <f t="shared" si="207"/>
        <v>0</v>
      </c>
      <c r="J164" s="145"/>
      <c r="K164" s="35"/>
      <c r="L164" s="171">
        <f t="shared" si="208"/>
        <v>0</v>
      </c>
      <c r="M164" s="145"/>
      <c r="N164" s="35"/>
      <c r="O164" s="171">
        <f t="shared" si="209"/>
        <v>0</v>
      </c>
      <c r="P164" s="256"/>
    </row>
    <row r="165" spans="1:16" ht="24" hidden="1" x14ac:dyDescent="0.25">
      <c r="A165" s="34">
        <v>2500</v>
      </c>
      <c r="B165" s="74" t="s">
        <v>301</v>
      </c>
      <c r="C165" s="220">
        <f t="shared" si="193"/>
        <v>0</v>
      </c>
      <c r="D165" s="170">
        <f>SUM(D166,D171)</f>
        <v>0</v>
      </c>
      <c r="E165" s="37">
        <f t="shared" ref="E165:O165" si="210">SUM(E166,E171)</f>
        <v>0</v>
      </c>
      <c r="F165" s="171">
        <f t="shared" si="210"/>
        <v>0</v>
      </c>
      <c r="G165" s="170">
        <f t="shared" si="210"/>
        <v>0</v>
      </c>
      <c r="H165" s="37">
        <f t="shared" si="210"/>
        <v>0</v>
      </c>
      <c r="I165" s="171">
        <f t="shared" si="210"/>
        <v>0</v>
      </c>
      <c r="J165" s="170">
        <f t="shared" si="210"/>
        <v>0</v>
      </c>
      <c r="K165" s="37">
        <f t="shared" si="210"/>
        <v>0</v>
      </c>
      <c r="L165" s="171">
        <f t="shared" si="210"/>
        <v>0</v>
      </c>
      <c r="M165" s="170">
        <f t="shared" si="210"/>
        <v>0</v>
      </c>
      <c r="N165" s="37">
        <f t="shared" si="210"/>
        <v>0</v>
      </c>
      <c r="O165" s="171">
        <f t="shared" si="210"/>
        <v>0</v>
      </c>
      <c r="P165" s="256"/>
    </row>
    <row r="166" spans="1:16" ht="16.5" hidden="1" customHeight="1" x14ac:dyDescent="0.25">
      <c r="A166" s="274">
        <v>2510</v>
      </c>
      <c r="B166" s="39" t="s">
        <v>302</v>
      </c>
      <c r="C166" s="221">
        <f t="shared" si="193"/>
        <v>0</v>
      </c>
      <c r="D166" s="174">
        <f>SUM(D167:D170)</f>
        <v>0</v>
      </c>
      <c r="E166" s="80">
        <f t="shared" ref="E166:O166" si="211">SUM(E167:E170)</f>
        <v>0</v>
      </c>
      <c r="F166" s="175">
        <f t="shared" si="211"/>
        <v>0</v>
      </c>
      <c r="G166" s="174">
        <f t="shared" si="211"/>
        <v>0</v>
      </c>
      <c r="H166" s="80">
        <f t="shared" si="211"/>
        <v>0</v>
      </c>
      <c r="I166" s="175">
        <f t="shared" si="211"/>
        <v>0</v>
      </c>
      <c r="J166" s="174">
        <f t="shared" si="211"/>
        <v>0</v>
      </c>
      <c r="K166" s="80">
        <f t="shared" si="211"/>
        <v>0</v>
      </c>
      <c r="L166" s="175">
        <f t="shared" si="211"/>
        <v>0</v>
      </c>
      <c r="M166" s="174">
        <f t="shared" si="211"/>
        <v>0</v>
      </c>
      <c r="N166" s="80">
        <f t="shared" si="211"/>
        <v>0</v>
      </c>
      <c r="O166" s="175">
        <f t="shared" si="211"/>
        <v>0</v>
      </c>
      <c r="P166" s="253"/>
    </row>
    <row r="167" spans="1:16" ht="24" hidden="1" customHeight="1" x14ac:dyDescent="0.25">
      <c r="A167" s="30">
        <v>2512</v>
      </c>
      <c r="B167" s="42" t="s">
        <v>141</v>
      </c>
      <c r="C167" s="222">
        <f t="shared" si="193"/>
        <v>0</v>
      </c>
      <c r="D167" s="176"/>
      <c r="E167" s="44"/>
      <c r="F167" s="96">
        <f t="shared" ref="F167:F172" si="212">D167+E167</f>
        <v>0</v>
      </c>
      <c r="G167" s="143"/>
      <c r="H167" s="31"/>
      <c r="I167" s="96">
        <f t="shared" ref="I167:I172" si="213">G167+H167</f>
        <v>0</v>
      </c>
      <c r="J167" s="143"/>
      <c r="K167" s="31"/>
      <c r="L167" s="96">
        <f t="shared" ref="L167:L172" si="214">K167+J167</f>
        <v>0</v>
      </c>
      <c r="M167" s="143"/>
      <c r="N167" s="31"/>
      <c r="O167" s="96">
        <f t="shared" ref="O167:O172" si="215">N167+M167</f>
        <v>0</v>
      </c>
      <c r="P167" s="254"/>
    </row>
    <row r="168" spans="1:16" ht="36" hidden="1" customHeight="1" x14ac:dyDescent="0.25">
      <c r="A168" s="30">
        <v>2513</v>
      </c>
      <c r="B168" s="42" t="s">
        <v>142</v>
      </c>
      <c r="C168" s="222">
        <f t="shared" si="193"/>
        <v>0</v>
      </c>
      <c r="D168" s="176"/>
      <c r="E168" s="44"/>
      <c r="F168" s="96">
        <f t="shared" si="212"/>
        <v>0</v>
      </c>
      <c r="G168" s="143"/>
      <c r="H168" s="31"/>
      <c r="I168" s="96">
        <f t="shared" si="213"/>
        <v>0</v>
      </c>
      <c r="J168" s="143"/>
      <c r="K168" s="31"/>
      <c r="L168" s="96">
        <f t="shared" si="214"/>
        <v>0</v>
      </c>
      <c r="M168" s="143"/>
      <c r="N168" s="31"/>
      <c r="O168" s="96">
        <f t="shared" si="215"/>
        <v>0</v>
      </c>
      <c r="P168" s="254"/>
    </row>
    <row r="169" spans="1:16" ht="24" hidden="1" customHeight="1" x14ac:dyDescent="0.25">
      <c r="A169" s="30">
        <v>2515</v>
      </c>
      <c r="B169" s="42" t="s">
        <v>143</v>
      </c>
      <c r="C169" s="222">
        <f t="shared" si="193"/>
        <v>0</v>
      </c>
      <c r="D169" s="176"/>
      <c r="E169" s="44"/>
      <c r="F169" s="96">
        <f t="shared" si="212"/>
        <v>0</v>
      </c>
      <c r="G169" s="143"/>
      <c r="H169" s="31"/>
      <c r="I169" s="96">
        <f t="shared" si="213"/>
        <v>0</v>
      </c>
      <c r="J169" s="143"/>
      <c r="K169" s="31"/>
      <c r="L169" s="96">
        <f t="shared" si="214"/>
        <v>0</v>
      </c>
      <c r="M169" s="143"/>
      <c r="N169" s="31"/>
      <c r="O169" s="96">
        <f t="shared" si="215"/>
        <v>0</v>
      </c>
      <c r="P169" s="254"/>
    </row>
    <row r="170" spans="1:16" ht="24" hidden="1" customHeight="1" x14ac:dyDescent="0.25">
      <c r="A170" s="30">
        <v>2519</v>
      </c>
      <c r="B170" s="42" t="s">
        <v>144</v>
      </c>
      <c r="C170" s="222">
        <f t="shared" si="193"/>
        <v>0</v>
      </c>
      <c r="D170" s="176"/>
      <c r="E170" s="44"/>
      <c r="F170" s="96">
        <f t="shared" si="212"/>
        <v>0</v>
      </c>
      <c r="G170" s="143"/>
      <c r="H170" s="31"/>
      <c r="I170" s="96">
        <f t="shared" si="213"/>
        <v>0</v>
      </c>
      <c r="J170" s="143"/>
      <c r="K170" s="31"/>
      <c r="L170" s="96">
        <f t="shared" si="214"/>
        <v>0</v>
      </c>
      <c r="M170" s="143"/>
      <c r="N170" s="31"/>
      <c r="O170" s="96">
        <f t="shared" si="215"/>
        <v>0</v>
      </c>
      <c r="P170" s="254"/>
    </row>
    <row r="171" spans="1:16" ht="24" hidden="1" customHeight="1" x14ac:dyDescent="0.25">
      <c r="A171" s="77">
        <v>2520</v>
      </c>
      <c r="B171" s="42" t="s">
        <v>303</v>
      </c>
      <c r="C171" s="222">
        <f t="shared" si="193"/>
        <v>0</v>
      </c>
      <c r="D171" s="176"/>
      <c r="E171" s="44"/>
      <c r="F171" s="96">
        <f t="shared" si="212"/>
        <v>0</v>
      </c>
      <c r="G171" s="143"/>
      <c r="H171" s="31"/>
      <c r="I171" s="96">
        <f t="shared" si="213"/>
        <v>0</v>
      </c>
      <c r="J171" s="143"/>
      <c r="K171" s="31"/>
      <c r="L171" s="96">
        <f t="shared" si="214"/>
        <v>0</v>
      </c>
      <c r="M171" s="143"/>
      <c r="N171" s="31"/>
      <c r="O171" s="96">
        <f t="shared" si="215"/>
        <v>0</v>
      </c>
      <c r="P171" s="254"/>
    </row>
    <row r="172" spans="1:16" s="82" customFormat="1" ht="36" hidden="1" customHeight="1" x14ac:dyDescent="0.25">
      <c r="A172" s="17">
        <v>2800</v>
      </c>
      <c r="B172" s="39" t="s">
        <v>145</v>
      </c>
      <c r="C172" s="221">
        <f t="shared" si="193"/>
        <v>0</v>
      </c>
      <c r="D172" s="142"/>
      <c r="E172" s="28"/>
      <c r="F172" s="175">
        <f t="shared" si="212"/>
        <v>0</v>
      </c>
      <c r="G172" s="142"/>
      <c r="H172" s="28"/>
      <c r="I172" s="175">
        <f t="shared" si="213"/>
        <v>0</v>
      </c>
      <c r="J172" s="142"/>
      <c r="K172" s="28"/>
      <c r="L172" s="175">
        <f t="shared" si="214"/>
        <v>0</v>
      </c>
      <c r="M172" s="142"/>
      <c r="N172" s="28"/>
      <c r="O172" s="175">
        <f t="shared" si="215"/>
        <v>0</v>
      </c>
      <c r="P172" s="253"/>
    </row>
    <row r="173" spans="1:16" x14ac:dyDescent="0.25">
      <c r="A173" s="72">
        <v>3000</v>
      </c>
      <c r="B173" s="72" t="s">
        <v>146</v>
      </c>
      <c r="C173" s="233">
        <f t="shared" si="193"/>
        <v>327199</v>
      </c>
      <c r="D173" s="168">
        <f>SUM(D174,D184)</f>
        <v>327199</v>
      </c>
      <c r="E173" s="73">
        <f t="shared" ref="E173:F173" si="216">SUM(E174,E184)</f>
        <v>0</v>
      </c>
      <c r="F173" s="169">
        <f t="shared" si="216"/>
        <v>327199</v>
      </c>
      <c r="G173" s="168">
        <f>SUM(G174,G184)</f>
        <v>0</v>
      </c>
      <c r="H173" s="73">
        <f t="shared" ref="H173:I173" si="217">SUM(H174,H184)</f>
        <v>0</v>
      </c>
      <c r="I173" s="169">
        <f t="shared" si="217"/>
        <v>0</v>
      </c>
      <c r="J173" s="168">
        <f>SUM(J174,J184)</f>
        <v>0</v>
      </c>
      <c r="K173" s="73">
        <f t="shared" ref="K173:L173" si="218">SUM(K174,K184)</f>
        <v>0</v>
      </c>
      <c r="L173" s="169">
        <f t="shared" si="218"/>
        <v>0</v>
      </c>
      <c r="M173" s="168">
        <f>SUM(M174,M184)</f>
        <v>0</v>
      </c>
      <c r="N173" s="73">
        <f t="shared" ref="N173:O173" si="219">SUM(N174,N184)</f>
        <v>0</v>
      </c>
      <c r="O173" s="169">
        <f t="shared" si="219"/>
        <v>0</v>
      </c>
      <c r="P173" s="263"/>
    </row>
    <row r="174" spans="1:16" ht="24" x14ac:dyDescent="0.25">
      <c r="A174" s="34">
        <v>3200</v>
      </c>
      <c r="B174" s="83" t="s">
        <v>147</v>
      </c>
      <c r="C174" s="220">
        <f t="shared" si="193"/>
        <v>327199</v>
      </c>
      <c r="D174" s="170">
        <f>SUM(D175,D179)</f>
        <v>327199</v>
      </c>
      <c r="E174" s="37">
        <f t="shared" ref="E174:O174" si="220">SUM(E175,E179)</f>
        <v>0</v>
      </c>
      <c r="F174" s="171">
        <f t="shared" si="220"/>
        <v>327199</v>
      </c>
      <c r="G174" s="170">
        <f t="shared" si="220"/>
        <v>0</v>
      </c>
      <c r="H174" s="37">
        <f t="shared" si="220"/>
        <v>0</v>
      </c>
      <c r="I174" s="171">
        <f t="shared" si="220"/>
        <v>0</v>
      </c>
      <c r="J174" s="170">
        <f t="shared" si="220"/>
        <v>0</v>
      </c>
      <c r="K174" s="37">
        <f t="shared" si="220"/>
        <v>0</v>
      </c>
      <c r="L174" s="171">
        <f t="shared" si="220"/>
        <v>0</v>
      </c>
      <c r="M174" s="170">
        <f t="shared" si="220"/>
        <v>0</v>
      </c>
      <c r="N174" s="37">
        <f t="shared" si="220"/>
        <v>0</v>
      </c>
      <c r="O174" s="171">
        <f t="shared" si="220"/>
        <v>0</v>
      </c>
      <c r="P174" s="256"/>
    </row>
    <row r="175" spans="1:16" ht="36" x14ac:dyDescent="0.25">
      <c r="A175" s="274">
        <v>3260</v>
      </c>
      <c r="B175" s="39" t="s">
        <v>148</v>
      </c>
      <c r="C175" s="221">
        <f t="shared" si="193"/>
        <v>327199</v>
      </c>
      <c r="D175" s="174">
        <f>SUM(D176:D178)</f>
        <v>327199</v>
      </c>
      <c r="E175" s="80">
        <f t="shared" ref="E175:F175" si="221">SUM(E176:E178)</f>
        <v>0</v>
      </c>
      <c r="F175" s="175">
        <f t="shared" si="221"/>
        <v>327199</v>
      </c>
      <c r="G175" s="174">
        <f>SUM(G176:G178)</f>
        <v>0</v>
      </c>
      <c r="H175" s="80">
        <f t="shared" ref="H175:I175" si="222">SUM(H176:H178)</f>
        <v>0</v>
      </c>
      <c r="I175" s="175">
        <f t="shared" si="222"/>
        <v>0</v>
      </c>
      <c r="J175" s="174">
        <f>SUM(J176:J178)</f>
        <v>0</v>
      </c>
      <c r="K175" s="80">
        <f t="shared" ref="K175:L175" si="223">SUM(K176:K178)</f>
        <v>0</v>
      </c>
      <c r="L175" s="175">
        <f t="shared" si="223"/>
        <v>0</v>
      </c>
      <c r="M175" s="174">
        <f>SUM(M176:M178)</f>
        <v>0</v>
      </c>
      <c r="N175" s="80">
        <f t="shared" ref="N175:O175" si="224">SUM(N176:N178)</f>
        <v>0</v>
      </c>
      <c r="O175" s="175">
        <f t="shared" si="224"/>
        <v>0</v>
      </c>
      <c r="P175" s="253"/>
    </row>
    <row r="176" spans="1:16" ht="24" hidden="1" customHeight="1" x14ac:dyDescent="0.25">
      <c r="A176" s="30">
        <v>3261</v>
      </c>
      <c r="B176" s="42" t="s">
        <v>149</v>
      </c>
      <c r="C176" s="222">
        <f t="shared" si="193"/>
        <v>0</v>
      </c>
      <c r="D176" s="176"/>
      <c r="E176" s="44"/>
      <c r="F176" s="96">
        <f t="shared" ref="F176:F178" si="225">D176+E176</f>
        <v>0</v>
      </c>
      <c r="G176" s="143"/>
      <c r="H176" s="31"/>
      <c r="I176" s="96">
        <f t="shared" ref="I176:I178" si="226">G176+H176</f>
        <v>0</v>
      </c>
      <c r="J176" s="143"/>
      <c r="K176" s="31"/>
      <c r="L176" s="96">
        <f t="shared" ref="L176:L178" si="227">K176+J176</f>
        <v>0</v>
      </c>
      <c r="M176" s="143"/>
      <c r="N176" s="31"/>
      <c r="O176" s="96">
        <f t="shared" ref="O176:O178" si="228">N176+M176</f>
        <v>0</v>
      </c>
      <c r="P176" s="254"/>
    </row>
    <row r="177" spans="1:16" ht="36" hidden="1" customHeight="1" x14ac:dyDescent="0.25">
      <c r="A177" s="30">
        <v>3262</v>
      </c>
      <c r="B177" s="42" t="s">
        <v>150</v>
      </c>
      <c r="C177" s="222">
        <f t="shared" si="193"/>
        <v>0</v>
      </c>
      <c r="D177" s="176"/>
      <c r="E177" s="44"/>
      <c r="F177" s="96">
        <f t="shared" si="225"/>
        <v>0</v>
      </c>
      <c r="G177" s="143"/>
      <c r="H177" s="31"/>
      <c r="I177" s="96">
        <f t="shared" si="226"/>
        <v>0</v>
      </c>
      <c r="J177" s="143"/>
      <c r="K177" s="31"/>
      <c r="L177" s="96">
        <f t="shared" si="227"/>
        <v>0</v>
      </c>
      <c r="M177" s="143"/>
      <c r="N177" s="31"/>
      <c r="O177" s="96">
        <f t="shared" si="228"/>
        <v>0</v>
      </c>
      <c r="P177" s="254"/>
    </row>
    <row r="178" spans="1:16" ht="24" customHeight="1" x14ac:dyDescent="0.25">
      <c r="A178" s="30">
        <v>3263</v>
      </c>
      <c r="B178" s="42" t="s">
        <v>151</v>
      </c>
      <c r="C178" s="222">
        <f t="shared" si="193"/>
        <v>327199</v>
      </c>
      <c r="D178" s="176">
        <v>327199</v>
      </c>
      <c r="E178" s="44"/>
      <c r="F178" s="96">
        <f t="shared" si="225"/>
        <v>327199</v>
      </c>
      <c r="G178" s="143"/>
      <c r="H178" s="31"/>
      <c r="I178" s="96">
        <f t="shared" si="226"/>
        <v>0</v>
      </c>
      <c r="J178" s="143"/>
      <c r="K178" s="31"/>
      <c r="L178" s="96">
        <f t="shared" si="227"/>
        <v>0</v>
      </c>
      <c r="M178" s="143"/>
      <c r="N178" s="31"/>
      <c r="O178" s="96">
        <f t="shared" si="228"/>
        <v>0</v>
      </c>
      <c r="P178" s="254"/>
    </row>
    <row r="179" spans="1:16" ht="84" hidden="1" x14ac:dyDescent="0.25">
      <c r="A179" s="274">
        <v>3290</v>
      </c>
      <c r="B179" s="39" t="s">
        <v>268</v>
      </c>
      <c r="C179" s="234">
        <f t="shared" si="193"/>
        <v>0</v>
      </c>
      <c r="D179" s="174">
        <f>SUM(D180:D183)</f>
        <v>0</v>
      </c>
      <c r="E179" s="80">
        <f t="shared" ref="E179:O179" si="229">SUM(E180:E183)</f>
        <v>0</v>
      </c>
      <c r="F179" s="175">
        <f t="shared" si="229"/>
        <v>0</v>
      </c>
      <c r="G179" s="174">
        <f t="shared" si="229"/>
        <v>0</v>
      </c>
      <c r="H179" s="80">
        <f t="shared" si="229"/>
        <v>0</v>
      </c>
      <c r="I179" s="175">
        <f t="shared" si="229"/>
        <v>0</v>
      </c>
      <c r="J179" s="174">
        <f t="shared" si="229"/>
        <v>0</v>
      </c>
      <c r="K179" s="80">
        <f t="shared" si="229"/>
        <v>0</v>
      </c>
      <c r="L179" s="175">
        <f t="shared" si="229"/>
        <v>0</v>
      </c>
      <c r="M179" s="174">
        <f t="shared" si="229"/>
        <v>0</v>
      </c>
      <c r="N179" s="80">
        <f t="shared" si="229"/>
        <v>0</v>
      </c>
      <c r="O179" s="175">
        <f t="shared" si="229"/>
        <v>0</v>
      </c>
      <c r="P179" s="253"/>
    </row>
    <row r="180" spans="1:16" ht="72" hidden="1" customHeight="1" x14ac:dyDescent="0.25">
      <c r="A180" s="30">
        <v>3291</v>
      </c>
      <c r="B180" s="42" t="s">
        <v>152</v>
      </c>
      <c r="C180" s="222">
        <f t="shared" si="193"/>
        <v>0</v>
      </c>
      <c r="D180" s="176"/>
      <c r="E180" s="44"/>
      <c r="F180" s="96">
        <f t="shared" ref="F180:F183" si="230">D180+E180</f>
        <v>0</v>
      </c>
      <c r="G180" s="143"/>
      <c r="H180" s="31"/>
      <c r="I180" s="96">
        <f t="shared" ref="I180:I183" si="231">G180+H180</f>
        <v>0</v>
      </c>
      <c r="J180" s="143"/>
      <c r="K180" s="31"/>
      <c r="L180" s="96">
        <f t="shared" ref="L180:L183" si="232">K180+J180</f>
        <v>0</v>
      </c>
      <c r="M180" s="143"/>
      <c r="N180" s="31"/>
      <c r="O180" s="96">
        <f t="shared" ref="O180:O183" si="233">N180+M180</f>
        <v>0</v>
      </c>
      <c r="P180" s="254"/>
    </row>
    <row r="181" spans="1:16" ht="72" hidden="1" customHeight="1" x14ac:dyDescent="0.25">
      <c r="A181" s="30">
        <v>3292</v>
      </c>
      <c r="B181" s="42" t="s">
        <v>153</v>
      </c>
      <c r="C181" s="222">
        <f t="shared" si="193"/>
        <v>0</v>
      </c>
      <c r="D181" s="176"/>
      <c r="E181" s="44"/>
      <c r="F181" s="96">
        <f t="shared" si="230"/>
        <v>0</v>
      </c>
      <c r="G181" s="143"/>
      <c r="H181" s="31"/>
      <c r="I181" s="96">
        <f t="shared" si="231"/>
        <v>0</v>
      </c>
      <c r="J181" s="143"/>
      <c r="K181" s="31"/>
      <c r="L181" s="96">
        <f t="shared" si="232"/>
        <v>0</v>
      </c>
      <c r="M181" s="143"/>
      <c r="N181" s="31"/>
      <c r="O181" s="96">
        <f t="shared" si="233"/>
        <v>0</v>
      </c>
      <c r="P181" s="254"/>
    </row>
    <row r="182" spans="1:16" ht="72" hidden="1" customHeight="1" x14ac:dyDescent="0.25">
      <c r="A182" s="30">
        <v>3293</v>
      </c>
      <c r="B182" s="42" t="s">
        <v>154</v>
      </c>
      <c r="C182" s="222">
        <f t="shared" si="193"/>
        <v>0</v>
      </c>
      <c r="D182" s="176"/>
      <c r="E182" s="44"/>
      <c r="F182" s="96">
        <f t="shared" si="230"/>
        <v>0</v>
      </c>
      <c r="G182" s="143"/>
      <c r="H182" s="31"/>
      <c r="I182" s="96">
        <f t="shared" si="231"/>
        <v>0</v>
      </c>
      <c r="J182" s="143"/>
      <c r="K182" s="31"/>
      <c r="L182" s="96">
        <f t="shared" si="232"/>
        <v>0</v>
      </c>
      <c r="M182" s="143"/>
      <c r="N182" s="31"/>
      <c r="O182" s="96">
        <f t="shared" si="233"/>
        <v>0</v>
      </c>
      <c r="P182" s="254"/>
    </row>
    <row r="183" spans="1:16" ht="60" hidden="1" customHeight="1" x14ac:dyDescent="0.25">
      <c r="A183" s="84">
        <v>3294</v>
      </c>
      <c r="B183" s="42" t="s">
        <v>155</v>
      </c>
      <c r="C183" s="234">
        <f t="shared" si="193"/>
        <v>0</v>
      </c>
      <c r="D183" s="180"/>
      <c r="E183" s="85"/>
      <c r="F183" s="91">
        <f t="shared" si="230"/>
        <v>0</v>
      </c>
      <c r="G183" s="196"/>
      <c r="H183" s="194"/>
      <c r="I183" s="91">
        <f t="shared" si="231"/>
        <v>0</v>
      </c>
      <c r="J183" s="196"/>
      <c r="K183" s="194"/>
      <c r="L183" s="91">
        <f t="shared" si="232"/>
        <v>0</v>
      </c>
      <c r="M183" s="196"/>
      <c r="N183" s="194"/>
      <c r="O183" s="91">
        <f t="shared" si="233"/>
        <v>0</v>
      </c>
      <c r="P183" s="264"/>
    </row>
    <row r="184" spans="1:16" ht="48" hidden="1" x14ac:dyDescent="0.25">
      <c r="A184" s="49">
        <v>3300</v>
      </c>
      <c r="B184" s="83" t="s">
        <v>156</v>
      </c>
      <c r="C184" s="235">
        <f t="shared" si="193"/>
        <v>0</v>
      </c>
      <c r="D184" s="181">
        <f>SUM(D185:D186)</f>
        <v>0</v>
      </c>
      <c r="E184" s="86">
        <f t="shared" ref="E184:O184" si="234">SUM(E185:E186)</f>
        <v>0</v>
      </c>
      <c r="F184" s="182">
        <f t="shared" si="234"/>
        <v>0</v>
      </c>
      <c r="G184" s="181">
        <f t="shared" si="234"/>
        <v>0</v>
      </c>
      <c r="H184" s="86">
        <f t="shared" si="234"/>
        <v>0</v>
      </c>
      <c r="I184" s="182">
        <f t="shared" si="234"/>
        <v>0</v>
      </c>
      <c r="J184" s="181">
        <f t="shared" si="234"/>
        <v>0</v>
      </c>
      <c r="K184" s="86">
        <f t="shared" si="234"/>
        <v>0</v>
      </c>
      <c r="L184" s="182">
        <f t="shared" si="234"/>
        <v>0</v>
      </c>
      <c r="M184" s="181">
        <f t="shared" si="234"/>
        <v>0</v>
      </c>
      <c r="N184" s="86">
        <f t="shared" si="234"/>
        <v>0</v>
      </c>
      <c r="O184" s="182">
        <f t="shared" si="234"/>
        <v>0</v>
      </c>
      <c r="P184" s="265"/>
    </row>
    <row r="185" spans="1:16" ht="48" hidden="1" customHeight="1" x14ac:dyDescent="0.25">
      <c r="A185" s="58">
        <v>3310</v>
      </c>
      <c r="B185" s="59" t="s">
        <v>157</v>
      </c>
      <c r="C185" s="228">
        <f t="shared" si="193"/>
        <v>0</v>
      </c>
      <c r="D185" s="178"/>
      <c r="E185" s="79"/>
      <c r="F185" s="160">
        <f t="shared" ref="F185:F186" si="235">D185+E185</f>
        <v>0</v>
      </c>
      <c r="G185" s="173"/>
      <c r="H185" s="132"/>
      <c r="I185" s="160">
        <f t="shared" ref="I185:I186" si="236">G185+H185</f>
        <v>0</v>
      </c>
      <c r="J185" s="173"/>
      <c r="K185" s="132"/>
      <c r="L185" s="160">
        <f t="shared" ref="L185:L186" si="237">K185+J185</f>
        <v>0</v>
      </c>
      <c r="M185" s="173"/>
      <c r="N185" s="132"/>
      <c r="O185" s="160">
        <f t="shared" ref="O185:O186" si="238">N185+M185</f>
        <v>0</v>
      </c>
      <c r="P185" s="259"/>
    </row>
    <row r="186" spans="1:16" ht="48.75" hidden="1" customHeight="1" x14ac:dyDescent="0.25">
      <c r="A186" s="27">
        <v>3320</v>
      </c>
      <c r="B186" s="39" t="s">
        <v>158</v>
      </c>
      <c r="C186" s="221">
        <f t="shared" si="193"/>
        <v>0</v>
      </c>
      <c r="D186" s="177"/>
      <c r="E186" s="41"/>
      <c r="F186" s="175">
        <f t="shared" si="235"/>
        <v>0</v>
      </c>
      <c r="G186" s="142"/>
      <c r="H186" s="28"/>
      <c r="I186" s="175">
        <f t="shared" si="236"/>
        <v>0</v>
      </c>
      <c r="J186" s="142"/>
      <c r="K186" s="28"/>
      <c r="L186" s="175">
        <f t="shared" si="237"/>
        <v>0</v>
      </c>
      <c r="M186" s="142"/>
      <c r="N186" s="28"/>
      <c r="O186" s="175">
        <f t="shared" si="238"/>
        <v>0</v>
      </c>
      <c r="P186" s="253"/>
    </row>
    <row r="187" spans="1:16" hidden="1" x14ac:dyDescent="0.25">
      <c r="A187" s="88">
        <v>4000</v>
      </c>
      <c r="B187" s="72" t="s">
        <v>159</v>
      </c>
      <c r="C187" s="233">
        <f t="shared" si="193"/>
        <v>0</v>
      </c>
      <c r="D187" s="168">
        <f>SUM(D188,D191)</f>
        <v>0</v>
      </c>
      <c r="E187" s="73">
        <f t="shared" ref="E187:F187" si="239">SUM(E188,E191)</f>
        <v>0</v>
      </c>
      <c r="F187" s="169">
        <f t="shared" si="239"/>
        <v>0</v>
      </c>
      <c r="G187" s="168">
        <f>SUM(G188,G191)</f>
        <v>0</v>
      </c>
      <c r="H187" s="73">
        <f t="shared" ref="H187:I187" si="240">SUM(H188,H191)</f>
        <v>0</v>
      </c>
      <c r="I187" s="169">
        <f t="shared" si="240"/>
        <v>0</v>
      </c>
      <c r="J187" s="168">
        <f>SUM(J188,J191)</f>
        <v>0</v>
      </c>
      <c r="K187" s="73">
        <f t="shared" ref="K187:L187" si="241">SUM(K188,K191)</f>
        <v>0</v>
      </c>
      <c r="L187" s="169">
        <f t="shared" si="241"/>
        <v>0</v>
      </c>
      <c r="M187" s="168">
        <f>SUM(M188,M191)</f>
        <v>0</v>
      </c>
      <c r="N187" s="73">
        <f t="shared" ref="N187:O187" si="242">SUM(N188,N191)</f>
        <v>0</v>
      </c>
      <c r="O187" s="169">
        <f t="shared" si="242"/>
        <v>0</v>
      </c>
      <c r="P187" s="263"/>
    </row>
    <row r="188" spans="1:16" ht="24" hidden="1" x14ac:dyDescent="0.25">
      <c r="A188" s="89">
        <v>4200</v>
      </c>
      <c r="B188" s="74" t="s">
        <v>160</v>
      </c>
      <c r="C188" s="220">
        <f t="shared" si="193"/>
        <v>0</v>
      </c>
      <c r="D188" s="170">
        <f>SUM(D189,D190)</f>
        <v>0</v>
      </c>
      <c r="E188" s="37">
        <f t="shared" ref="E188:F188" si="243">SUM(E189,E190)</f>
        <v>0</v>
      </c>
      <c r="F188" s="171">
        <f t="shared" si="243"/>
        <v>0</v>
      </c>
      <c r="G188" s="170">
        <f>SUM(G189,G190)</f>
        <v>0</v>
      </c>
      <c r="H188" s="37">
        <f t="shared" ref="H188:I188" si="244">SUM(H189,H190)</f>
        <v>0</v>
      </c>
      <c r="I188" s="171">
        <f t="shared" si="244"/>
        <v>0</v>
      </c>
      <c r="J188" s="170">
        <f>SUM(J189,J190)</f>
        <v>0</v>
      </c>
      <c r="K188" s="37">
        <f t="shared" ref="K188:L188" si="245">SUM(K189,K190)</f>
        <v>0</v>
      </c>
      <c r="L188" s="171">
        <f t="shared" si="245"/>
        <v>0</v>
      </c>
      <c r="M188" s="170">
        <f>SUM(M189,M190)</f>
        <v>0</v>
      </c>
      <c r="N188" s="37">
        <f t="shared" ref="N188:O188" si="246">SUM(N189,N190)</f>
        <v>0</v>
      </c>
      <c r="O188" s="171">
        <f t="shared" si="246"/>
        <v>0</v>
      </c>
      <c r="P188" s="256"/>
    </row>
    <row r="189" spans="1:16" ht="36" hidden="1" customHeight="1" x14ac:dyDescent="0.25">
      <c r="A189" s="274">
        <v>4240</v>
      </c>
      <c r="B189" s="39" t="s">
        <v>161</v>
      </c>
      <c r="C189" s="221">
        <f t="shared" si="193"/>
        <v>0</v>
      </c>
      <c r="D189" s="177"/>
      <c r="E189" s="41"/>
      <c r="F189" s="175">
        <f t="shared" ref="F189:F190" si="247">D189+E189</f>
        <v>0</v>
      </c>
      <c r="G189" s="142"/>
      <c r="H189" s="28"/>
      <c r="I189" s="175">
        <f t="shared" ref="I189:I190" si="248">G189+H189</f>
        <v>0</v>
      </c>
      <c r="J189" s="142"/>
      <c r="K189" s="28"/>
      <c r="L189" s="175">
        <f t="shared" ref="L189:L190" si="249">K189+J189</f>
        <v>0</v>
      </c>
      <c r="M189" s="142"/>
      <c r="N189" s="28"/>
      <c r="O189" s="175">
        <f t="shared" ref="O189:O190" si="250">N189+M189</f>
        <v>0</v>
      </c>
      <c r="P189" s="253"/>
    </row>
    <row r="190" spans="1:16" ht="24" hidden="1" customHeight="1" x14ac:dyDescent="0.25">
      <c r="A190" s="77">
        <v>4250</v>
      </c>
      <c r="B190" s="42" t="s">
        <v>162</v>
      </c>
      <c r="C190" s="222">
        <f t="shared" si="193"/>
        <v>0</v>
      </c>
      <c r="D190" s="176"/>
      <c r="E190" s="44"/>
      <c r="F190" s="96">
        <f t="shared" si="247"/>
        <v>0</v>
      </c>
      <c r="G190" s="143"/>
      <c r="H190" s="31"/>
      <c r="I190" s="96">
        <f t="shared" si="248"/>
        <v>0</v>
      </c>
      <c r="J190" s="143"/>
      <c r="K190" s="31"/>
      <c r="L190" s="96">
        <f t="shared" si="249"/>
        <v>0</v>
      </c>
      <c r="M190" s="143"/>
      <c r="N190" s="31"/>
      <c r="O190" s="96">
        <f t="shared" si="250"/>
        <v>0</v>
      </c>
      <c r="P190" s="254"/>
    </row>
    <row r="191" spans="1:16" hidden="1" x14ac:dyDescent="0.25">
      <c r="A191" s="34">
        <v>4300</v>
      </c>
      <c r="B191" s="74" t="s">
        <v>163</v>
      </c>
      <c r="C191" s="220">
        <f t="shared" si="193"/>
        <v>0</v>
      </c>
      <c r="D191" s="170">
        <f>SUM(D192)</f>
        <v>0</v>
      </c>
      <c r="E191" s="37">
        <f t="shared" ref="E191:F191" si="251">SUM(E192)</f>
        <v>0</v>
      </c>
      <c r="F191" s="171">
        <f t="shared" si="251"/>
        <v>0</v>
      </c>
      <c r="G191" s="170">
        <f>SUM(G192)</f>
        <v>0</v>
      </c>
      <c r="H191" s="37">
        <f t="shared" ref="H191:I191" si="252">SUM(H192)</f>
        <v>0</v>
      </c>
      <c r="I191" s="171">
        <f t="shared" si="252"/>
        <v>0</v>
      </c>
      <c r="J191" s="170">
        <f>SUM(J192)</f>
        <v>0</v>
      </c>
      <c r="K191" s="37">
        <f t="shared" ref="K191:L191" si="253">SUM(K192)</f>
        <v>0</v>
      </c>
      <c r="L191" s="171">
        <f t="shared" si="253"/>
        <v>0</v>
      </c>
      <c r="M191" s="170">
        <f>SUM(M192)</f>
        <v>0</v>
      </c>
      <c r="N191" s="37">
        <f t="shared" ref="N191:O191" si="254">SUM(N192)</f>
        <v>0</v>
      </c>
      <c r="O191" s="171">
        <f t="shared" si="254"/>
        <v>0</v>
      </c>
      <c r="P191" s="256"/>
    </row>
    <row r="192" spans="1:16" ht="24" hidden="1" x14ac:dyDescent="0.25">
      <c r="A192" s="274">
        <v>4310</v>
      </c>
      <c r="B192" s="39" t="s">
        <v>164</v>
      </c>
      <c r="C192" s="221">
        <f t="shared" si="193"/>
        <v>0</v>
      </c>
      <c r="D192" s="174">
        <f>SUM(D193:D193)</f>
        <v>0</v>
      </c>
      <c r="E192" s="80">
        <f t="shared" ref="E192:F192" si="255">SUM(E193:E193)</f>
        <v>0</v>
      </c>
      <c r="F192" s="175">
        <f t="shared" si="255"/>
        <v>0</v>
      </c>
      <c r="G192" s="174">
        <f>SUM(G193:G193)</f>
        <v>0</v>
      </c>
      <c r="H192" s="80">
        <f t="shared" ref="H192:I192" si="256">SUM(H193:H193)</f>
        <v>0</v>
      </c>
      <c r="I192" s="175">
        <f t="shared" si="256"/>
        <v>0</v>
      </c>
      <c r="J192" s="174">
        <f>SUM(J193:J193)</f>
        <v>0</v>
      </c>
      <c r="K192" s="80">
        <f t="shared" ref="K192:L192" si="257">SUM(K193:K193)</f>
        <v>0</v>
      </c>
      <c r="L192" s="175">
        <f t="shared" si="257"/>
        <v>0</v>
      </c>
      <c r="M192" s="174">
        <f>SUM(M193:M193)</f>
        <v>0</v>
      </c>
      <c r="N192" s="80">
        <f t="shared" ref="N192:O192" si="258">SUM(N193:N193)</f>
        <v>0</v>
      </c>
      <c r="O192" s="175">
        <f t="shared" si="258"/>
        <v>0</v>
      </c>
      <c r="P192" s="253"/>
    </row>
    <row r="193" spans="1:16" ht="36" hidden="1" customHeight="1" x14ac:dyDescent="0.25">
      <c r="A193" s="30">
        <v>4311</v>
      </c>
      <c r="B193" s="42" t="s">
        <v>165</v>
      </c>
      <c r="C193" s="222">
        <f t="shared" si="193"/>
        <v>0</v>
      </c>
      <c r="D193" s="176"/>
      <c r="E193" s="44"/>
      <c r="F193" s="96">
        <f>D193+E193</f>
        <v>0</v>
      </c>
      <c r="G193" s="143"/>
      <c r="H193" s="31"/>
      <c r="I193" s="96">
        <f>G193+H193</f>
        <v>0</v>
      </c>
      <c r="J193" s="143"/>
      <c r="K193" s="31"/>
      <c r="L193" s="96">
        <f>K193+J193</f>
        <v>0</v>
      </c>
      <c r="M193" s="143"/>
      <c r="N193" s="31"/>
      <c r="O193" s="96">
        <f>N193+M193</f>
        <v>0</v>
      </c>
      <c r="P193" s="254"/>
    </row>
    <row r="194" spans="1:16" s="19" customFormat="1" ht="24" x14ac:dyDescent="0.25">
      <c r="A194" s="90"/>
      <c r="B194" s="17" t="s">
        <v>166</v>
      </c>
      <c r="C194" s="232">
        <f t="shared" si="193"/>
        <v>11169</v>
      </c>
      <c r="D194" s="166">
        <f t="shared" ref="D194:O194" si="259">SUM(D195,D230,D269,D283)</f>
        <v>11169</v>
      </c>
      <c r="E194" s="71">
        <f t="shared" si="259"/>
        <v>0</v>
      </c>
      <c r="F194" s="167">
        <f t="shared" si="259"/>
        <v>11169</v>
      </c>
      <c r="G194" s="166">
        <f t="shared" si="259"/>
        <v>0</v>
      </c>
      <c r="H194" s="71">
        <f t="shared" si="259"/>
        <v>0</v>
      </c>
      <c r="I194" s="167">
        <f t="shared" si="259"/>
        <v>0</v>
      </c>
      <c r="J194" s="166">
        <f t="shared" si="259"/>
        <v>0</v>
      </c>
      <c r="K194" s="71">
        <f t="shared" si="259"/>
        <v>0</v>
      </c>
      <c r="L194" s="167">
        <f t="shared" si="259"/>
        <v>0</v>
      </c>
      <c r="M194" s="166">
        <f t="shared" si="259"/>
        <v>0</v>
      </c>
      <c r="N194" s="71">
        <f t="shared" si="259"/>
        <v>0</v>
      </c>
      <c r="O194" s="167">
        <f t="shared" si="259"/>
        <v>0</v>
      </c>
      <c r="P194" s="262"/>
    </row>
    <row r="195" spans="1:16" hidden="1" x14ac:dyDescent="0.25">
      <c r="A195" s="72">
        <v>5000</v>
      </c>
      <c r="B195" s="72" t="s">
        <v>167</v>
      </c>
      <c r="C195" s="233">
        <f t="shared" si="193"/>
        <v>0</v>
      </c>
      <c r="D195" s="168">
        <f>D196+D204</f>
        <v>0</v>
      </c>
      <c r="E195" s="73">
        <f t="shared" ref="E195:F195" si="260">E196+E204</f>
        <v>0</v>
      </c>
      <c r="F195" s="169">
        <f t="shared" si="260"/>
        <v>0</v>
      </c>
      <c r="G195" s="168">
        <f>G196+G204</f>
        <v>0</v>
      </c>
      <c r="H195" s="73">
        <f t="shared" ref="H195:I195" si="261">H196+H204</f>
        <v>0</v>
      </c>
      <c r="I195" s="169">
        <f t="shared" si="261"/>
        <v>0</v>
      </c>
      <c r="J195" s="168">
        <f>J196+J204</f>
        <v>0</v>
      </c>
      <c r="K195" s="73">
        <f t="shared" ref="K195:L195" si="262">K196+K204</f>
        <v>0</v>
      </c>
      <c r="L195" s="169">
        <f t="shared" si="262"/>
        <v>0</v>
      </c>
      <c r="M195" s="168">
        <f>M196+M204</f>
        <v>0</v>
      </c>
      <c r="N195" s="73">
        <f t="shared" ref="N195:O195" si="263">N196+N204</f>
        <v>0</v>
      </c>
      <c r="O195" s="169">
        <f t="shared" si="263"/>
        <v>0</v>
      </c>
      <c r="P195" s="263"/>
    </row>
    <row r="196" spans="1:16" hidden="1" x14ac:dyDescent="0.25">
      <c r="A196" s="34">
        <v>5100</v>
      </c>
      <c r="B196" s="74" t="s">
        <v>168</v>
      </c>
      <c r="C196" s="220">
        <f t="shared" si="193"/>
        <v>0</v>
      </c>
      <c r="D196" s="170">
        <f>D197+D198+D201+D202+D203</f>
        <v>0</v>
      </c>
      <c r="E196" s="37">
        <f t="shared" ref="E196:F196" si="264">E197+E198+E201+E202+E203</f>
        <v>0</v>
      </c>
      <c r="F196" s="171">
        <f t="shared" si="264"/>
        <v>0</v>
      </c>
      <c r="G196" s="170">
        <f>G197+G198+G201+G202+G203</f>
        <v>0</v>
      </c>
      <c r="H196" s="37">
        <f t="shared" ref="H196:I196" si="265">H197+H198+H201+H202+H203</f>
        <v>0</v>
      </c>
      <c r="I196" s="171">
        <f t="shared" si="265"/>
        <v>0</v>
      </c>
      <c r="J196" s="170">
        <f>J197+J198+J201+J202+J203</f>
        <v>0</v>
      </c>
      <c r="K196" s="37">
        <f t="shared" ref="K196:L196" si="266">K197+K198+K201+K202+K203</f>
        <v>0</v>
      </c>
      <c r="L196" s="171">
        <f t="shared" si="266"/>
        <v>0</v>
      </c>
      <c r="M196" s="170">
        <f>M197+M198+M201+M202+M203</f>
        <v>0</v>
      </c>
      <c r="N196" s="37">
        <f t="shared" ref="N196:O196" si="267">N197+N198+N201+N202+N203</f>
        <v>0</v>
      </c>
      <c r="O196" s="171">
        <f t="shared" si="267"/>
        <v>0</v>
      </c>
      <c r="P196" s="256"/>
    </row>
    <row r="197" spans="1:16" ht="12" hidden="1" customHeight="1" x14ac:dyDescent="0.25">
      <c r="A197" s="274">
        <v>5110</v>
      </c>
      <c r="B197" s="39" t="s">
        <v>169</v>
      </c>
      <c r="C197" s="221">
        <f t="shared" si="193"/>
        <v>0</v>
      </c>
      <c r="D197" s="177"/>
      <c r="E197" s="41"/>
      <c r="F197" s="175">
        <f>D197+E197</f>
        <v>0</v>
      </c>
      <c r="G197" s="142"/>
      <c r="H197" s="28"/>
      <c r="I197" s="175">
        <f>G197+H197</f>
        <v>0</v>
      </c>
      <c r="J197" s="142"/>
      <c r="K197" s="28"/>
      <c r="L197" s="175">
        <f>K197+J197</f>
        <v>0</v>
      </c>
      <c r="M197" s="142"/>
      <c r="N197" s="28"/>
      <c r="O197" s="175">
        <f>N197+M197</f>
        <v>0</v>
      </c>
      <c r="P197" s="253"/>
    </row>
    <row r="198" spans="1:16" ht="24" hidden="1" x14ac:dyDescent="0.25">
      <c r="A198" s="77">
        <v>5120</v>
      </c>
      <c r="B198" s="42" t="s">
        <v>170</v>
      </c>
      <c r="C198" s="222">
        <f t="shared" si="193"/>
        <v>0</v>
      </c>
      <c r="D198" s="172">
        <f>D199+D200</f>
        <v>0</v>
      </c>
      <c r="E198" s="78">
        <f t="shared" ref="E198:F198" si="268">E199+E200</f>
        <v>0</v>
      </c>
      <c r="F198" s="96">
        <f t="shared" si="268"/>
        <v>0</v>
      </c>
      <c r="G198" s="172">
        <f>G199+G200</f>
        <v>0</v>
      </c>
      <c r="H198" s="78">
        <f t="shared" ref="H198:I198" si="269">H199+H200</f>
        <v>0</v>
      </c>
      <c r="I198" s="96">
        <f t="shared" si="269"/>
        <v>0</v>
      </c>
      <c r="J198" s="172">
        <f>J199+J200</f>
        <v>0</v>
      </c>
      <c r="K198" s="78">
        <f t="shared" ref="K198:L198" si="270">K199+K200</f>
        <v>0</v>
      </c>
      <c r="L198" s="96">
        <f t="shared" si="270"/>
        <v>0</v>
      </c>
      <c r="M198" s="172">
        <f>M199+M200</f>
        <v>0</v>
      </c>
      <c r="N198" s="78">
        <f t="shared" ref="N198:O198" si="271">N199+N200</f>
        <v>0</v>
      </c>
      <c r="O198" s="96">
        <f t="shared" si="271"/>
        <v>0</v>
      </c>
      <c r="P198" s="254"/>
    </row>
    <row r="199" spans="1:16" ht="12" hidden="1" customHeight="1" x14ac:dyDescent="0.25">
      <c r="A199" s="30">
        <v>5121</v>
      </c>
      <c r="B199" s="42" t="s">
        <v>171</v>
      </c>
      <c r="C199" s="222">
        <f t="shared" si="193"/>
        <v>0</v>
      </c>
      <c r="D199" s="176"/>
      <c r="E199" s="44"/>
      <c r="F199" s="96">
        <f t="shared" ref="F199:F203" si="272">D199+E199</f>
        <v>0</v>
      </c>
      <c r="G199" s="143"/>
      <c r="H199" s="31"/>
      <c r="I199" s="96">
        <f t="shared" ref="I199:I203" si="273">G199+H199</f>
        <v>0</v>
      </c>
      <c r="J199" s="143"/>
      <c r="K199" s="31"/>
      <c r="L199" s="96">
        <f t="shared" ref="L199:L203" si="274">K199+J199</f>
        <v>0</v>
      </c>
      <c r="M199" s="143"/>
      <c r="N199" s="31"/>
      <c r="O199" s="96">
        <f t="shared" ref="O199:O203" si="275">N199+M199</f>
        <v>0</v>
      </c>
      <c r="P199" s="254"/>
    </row>
    <row r="200" spans="1:16" ht="24" hidden="1" customHeight="1" x14ac:dyDescent="0.25">
      <c r="A200" s="30">
        <v>5129</v>
      </c>
      <c r="B200" s="42" t="s">
        <v>172</v>
      </c>
      <c r="C200" s="222">
        <f t="shared" si="193"/>
        <v>0</v>
      </c>
      <c r="D200" s="176"/>
      <c r="E200" s="44"/>
      <c r="F200" s="96">
        <f t="shared" si="272"/>
        <v>0</v>
      </c>
      <c r="G200" s="143"/>
      <c r="H200" s="31"/>
      <c r="I200" s="96">
        <f t="shared" si="273"/>
        <v>0</v>
      </c>
      <c r="J200" s="143"/>
      <c r="K200" s="31"/>
      <c r="L200" s="96">
        <f t="shared" si="274"/>
        <v>0</v>
      </c>
      <c r="M200" s="143"/>
      <c r="N200" s="31"/>
      <c r="O200" s="96">
        <f t="shared" si="275"/>
        <v>0</v>
      </c>
      <c r="P200" s="254"/>
    </row>
    <row r="201" spans="1:16" ht="12" hidden="1" customHeight="1" x14ac:dyDescent="0.25">
      <c r="A201" s="77">
        <v>5130</v>
      </c>
      <c r="B201" s="42" t="s">
        <v>173</v>
      </c>
      <c r="C201" s="222">
        <f t="shared" si="193"/>
        <v>0</v>
      </c>
      <c r="D201" s="176"/>
      <c r="E201" s="44"/>
      <c r="F201" s="96">
        <f t="shared" si="272"/>
        <v>0</v>
      </c>
      <c r="G201" s="143"/>
      <c r="H201" s="31"/>
      <c r="I201" s="96">
        <f t="shared" si="273"/>
        <v>0</v>
      </c>
      <c r="J201" s="143"/>
      <c r="K201" s="31"/>
      <c r="L201" s="96">
        <f t="shared" si="274"/>
        <v>0</v>
      </c>
      <c r="M201" s="143"/>
      <c r="N201" s="31"/>
      <c r="O201" s="96">
        <f t="shared" si="275"/>
        <v>0</v>
      </c>
      <c r="P201" s="254"/>
    </row>
    <row r="202" spans="1:16" ht="12" hidden="1" customHeight="1" x14ac:dyDescent="0.25">
      <c r="A202" s="77">
        <v>5140</v>
      </c>
      <c r="B202" s="42" t="s">
        <v>174</v>
      </c>
      <c r="C202" s="222">
        <f t="shared" si="193"/>
        <v>0</v>
      </c>
      <c r="D202" s="176"/>
      <c r="E202" s="44"/>
      <c r="F202" s="96">
        <f t="shared" si="272"/>
        <v>0</v>
      </c>
      <c r="G202" s="143"/>
      <c r="H202" s="31"/>
      <c r="I202" s="96">
        <f t="shared" si="273"/>
        <v>0</v>
      </c>
      <c r="J202" s="143"/>
      <c r="K202" s="31"/>
      <c r="L202" s="96">
        <f t="shared" si="274"/>
        <v>0</v>
      </c>
      <c r="M202" s="143"/>
      <c r="N202" s="31"/>
      <c r="O202" s="96">
        <f t="shared" si="275"/>
        <v>0</v>
      </c>
      <c r="P202" s="254"/>
    </row>
    <row r="203" spans="1:16" ht="24" hidden="1" customHeight="1" x14ac:dyDescent="0.25">
      <c r="A203" s="77">
        <v>5170</v>
      </c>
      <c r="B203" s="42" t="s">
        <v>175</v>
      </c>
      <c r="C203" s="222">
        <f t="shared" si="193"/>
        <v>0</v>
      </c>
      <c r="D203" s="176"/>
      <c r="E203" s="44"/>
      <c r="F203" s="96">
        <f t="shared" si="272"/>
        <v>0</v>
      </c>
      <c r="G203" s="143"/>
      <c r="H203" s="31"/>
      <c r="I203" s="96">
        <f t="shared" si="273"/>
        <v>0</v>
      </c>
      <c r="J203" s="143"/>
      <c r="K203" s="31"/>
      <c r="L203" s="96">
        <f t="shared" si="274"/>
        <v>0</v>
      </c>
      <c r="M203" s="143"/>
      <c r="N203" s="31"/>
      <c r="O203" s="96">
        <f t="shared" si="275"/>
        <v>0</v>
      </c>
      <c r="P203" s="254"/>
    </row>
    <row r="204" spans="1:16" hidden="1" x14ac:dyDescent="0.25">
      <c r="A204" s="34">
        <v>5200</v>
      </c>
      <c r="B204" s="74" t="s">
        <v>176</v>
      </c>
      <c r="C204" s="220">
        <f t="shared" si="193"/>
        <v>0</v>
      </c>
      <c r="D204" s="170">
        <f>D205+D215+D216+D225+D226+D227+D229</f>
        <v>0</v>
      </c>
      <c r="E204" s="37">
        <f t="shared" ref="E204:F204" si="276">E205+E215+E216+E225+E226+E227+E229</f>
        <v>0</v>
      </c>
      <c r="F204" s="171">
        <f t="shared" si="276"/>
        <v>0</v>
      </c>
      <c r="G204" s="170">
        <f>G205+G215+G216+G225+G226+G227+G229</f>
        <v>0</v>
      </c>
      <c r="H204" s="37">
        <f t="shared" ref="H204:I204" si="277">H205+H215+H216+H225+H226+H227+H229</f>
        <v>0</v>
      </c>
      <c r="I204" s="171">
        <f t="shared" si="277"/>
        <v>0</v>
      </c>
      <c r="J204" s="170">
        <f>J205+J215+J216+J225+J226+J227+J229</f>
        <v>0</v>
      </c>
      <c r="K204" s="37">
        <f t="shared" ref="K204:L204" si="278">K205+K215+K216+K225+K226+K227+K229</f>
        <v>0</v>
      </c>
      <c r="L204" s="171">
        <f t="shared" si="278"/>
        <v>0</v>
      </c>
      <c r="M204" s="170">
        <f>M205+M215+M216+M225+M226+M227+M229</f>
        <v>0</v>
      </c>
      <c r="N204" s="37">
        <f t="shared" ref="N204:O204" si="279">N205+N215+N216+N225+N226+N227+N229</f>
        <v>0</v>
      </c>
      <c r="O204" s="171">
        <f t="shared" si="279"/>
        <v>0</v>
      </c>
      <c r="P204" s="256"/>
    </row>
    <row r="205" spans="1:16" hidden="1" x14ac:dyDescent="0.25">
      <c r="A205" s="75">
        <v>5210</v>
      </c>
      <c r="B205" s="59" t="s">
        <v>304</v>
      </c>
      <c r="C205" s="228">
        <f t="shared" si="193"/>
        <v>0</v>
      </c>
      <c r="D205" s="87">
        <f>SUM(D206:D214)</f>
        <v>0</v>
      </c>
      <c r="E205" s="76">
        <f t="shared" ref="E205:F205" si="280">SUM(E206:E214)</f>
        <v>0</v>
      </c>
      <c r="F205" s="160">
        <f t="shared" si="280"/>
        <v>0</v>
      </c>
      <c r="G205" s="87">
        <f>SUM(G206:G214)</f>
        <v>0</v>
      </c>
      <c r="H205" s="76">
        <f t="shared" ref="H205:I205" si="281">SUM(H206:H214)</f>
        <v>0</v>
      </c>
      <c r="I205" s="160">
        <f t="shared" si="281"/>
        <v>0</v>
      </c>
      <c r="J205" s="87">
        <f>SUM(J206:J214)</f>
        <v>0</v>
      </c>
      <c r="K205" s="76">
        <f t="shared" ref="K205:L205" si="282">SUM(K206:K214)</f>
        <v>0</v>
      </c>
      <c r="L205" s="160">
        <f t="shared" si="282"/>
        <v>0</v>
      </c>
      <c r="M205" s="87">
        <f>SUM(M206:M214)</f>
        <v>0</v>
      </c>
      <c r="N205" s="76">
        <f t="shared" ref="N205:O205" si="283">SUM(N206:N214)</f>
        <v>0</v>
      </c>
      <c r="O205" s="160">
        <f t="shared" si="283"/>
        <v>0</v>
      </c>
      <c r="P205" s="259"/>
    </row>
    <row r="206" spans="1:16" ht="12" hidden="1" customHeight="1" x14ac:dyDescent="0.25">
      <c r="A206" s="27">
        <v>5211</v>
      </c>
      <c r="B206" s="39" t="s">
        <v>177</v>
      </c>
      <c r="C206" s="221">
        <f t="shared" si="193"/>
        <v>0</v>
      </c>
      <c r="D206" s="177"/>
      <c r="E206" s="41"/>
      <c r="F206" s="175">
        <f t="shared" ref="F206:F215" si="284">D206+E206</f>
        <v>0</v>
      </c>
      <c r="G206" s="142"/>
      <c r="H206" s="28"/>
      <c r="I206" s="175">
        <f t="shared" ref="I206:I215" si="285">G206+H206</f>
        <v>0</v>
      </c>
      <c r="J206" s="142"/>
      <c r="K206" s="28"/>
      <c r="L206" s="175">
        <f t="shared" ref="L206:L215" si="286">K206+J206</f>
        <v>0</v>
      </c>
      <c r="M206" s="142"/>
      <c r="N206" s="28"/>
      <c r="O206" s="175">
        <f t="shared" ref="O206:O215" si="287">N206+M206</f>
        <v>0</v>
      </c>
      <c r="P206" s="253"/>
    </row>
    <row r="207" spans="1:16" ht="12" hidden="1" customHeight="1" x14ac:dyDescent="0.25">
      <c r="A207" s="30">
        <v>5212</v>
      </c>
      <c r="B207" s="42" t="s">
        <v>178</v>
      </c>
      <c r="C207" s="222">
        <f t="shared" si="193"/>
        <v>0</v>
      </c>
      <c r="D207" s="176"/>
      <c r="E207" s="44"/>
      <c r="F207" s="96">
        <f t="shared" si="284"/>
        <v>0</v>
      </c>
      <c r="G207" s="143"/>
      <c r="H207" s="31"/>
      <c r="I207" s="96">
        <f t="shared" si="285"/>
        <v>0</v>
      </c>
      <c r="J207" s="143"/>
      <c r="K207" s="31"/>
      <c r="L207" s="96">
        <f t="shared" si="286"/>
        <v>0</v>
      </c>
      <c r="M207" s="143"/>
      <c r="N207" s="31"/>
      <c r="O207" s="96">
        <f t="shared" si="287"/>
        <v>0</v>
      </c>
      <c r="P207" s="254"/>
    </row>
    <row r="208" spans="1:16" ht="12" hidden="1" customHeight="1" x14ac:dyDescent="0.25">
      <c r="A208" s="30">
        <v>5213</v>
      </c>
      <c r="B208" s="42" t="s">
        <v>179</v>
      </c>
      <c r="C208" s="222">
        <f t="shared" si="193"/>
        <v>0</v>
      </c>
      <c r="D208" s="176"/>
      <c r="E208" s="44"/>
      <c r="F208" s="96">
        <f t="shared" si="284"/>
        <v>0</v>
      </c>
      <c r="G208" s="143"/>
      <c r="H208" s="31"/>
      <c r="I208" s="96">
        <f t="shared" si="285"/>
        <v>0</v>
      </c>
      <c r="J208" s="143"/>
      <c r="K208" s="31"/>
      <c r="L208" s="96">
        <f t="shared" si="286"/>
        <v>0</v>
      </c>
      <c r="M208" s="143"/>
      <c r="N208" s="31"/>
      <c r="O208" s="96">
        <f t="shared" si="287"/>
        <v>0</v>
      </c>
      <c r="P208" s="254"/>
    </row>
    <row r="209" spans="1:16" ht="12" hidden="1" customHeight="1" x14ac:dyDescent="0.25">
      <c r="A209" s="30">
        <v>5214</v>
      </c>
      <c r="B209" s="42" t="s">
        <v>305</v>
      </c>
      <c r="C209" s="222">
        <f t="shared" si="193"/>
        <v>0</v>
      </c>
      <c r="D209" s="176"/>
      <c r="E209" s="44"/>
      <c r="F209" s="96">
        <f t="shared" si="284"/>
        <v>0</v>
      </c>
      <c r="G209" s="143"/>
      <c r="H209" s="31"/>
      <c r="I209" s="96">
        <f t="shared" si="285"/>
        <v>0</v>
      </c>
      <c r="J209" s="143"/>
      <c r="K209" s="31"/>
      <c r="L209" s="96">
        <f t="shared" si="286"/>
        <v>0</v>
      </c>
      <c r="M209" s="143"/>
      <c r="N209" s="31"/>
      <c r="O209" s="96">
        <f t="shared" si="287"/>
        <v>0</v>
      </c>
      <c r="P209" s="254"/>
    </row>
    <row r="210" spans="1:16" ht="12" hidden="1" customHeight="1" x14ac:dyDescent="0.25">
      <c r="A210" s="30">
        <v>5215</v>
      </c>
      <c r="B210" s="42" t="s">
        <v>180</v>
      </c>
      <c r="C210" s="222">
        <f t="shared" si="193"/>
        <v>0</v>
      </c>
      <c r="D210" s="176"/>
      <c r="E210" s="44"/>
      <c r="F210" s="96">
        <f t="shared" si="284"/>
        <v>0</v>
      </c>
      <c r="G210" s="143"/>
      <c r="H210" s="31"/>
      <c r="I210" s="96">
        <f t="shared" si="285"/>
        <v>0</v>
      </c>
      <c r="J210" s="143"/>
      <c r="K210" s="31"/>
      <c r="L210" s="96">
        <f t="shared" si="286"/>
        <v>0</v>
      </c>
      <c r="M210" s="143"/>
      <c r="N210" s="31"/>
      <c r="O210" s="96">
        <f t="shared" si="287"/>
        <v>0</v>
      </c>
      <c r="P210" s="254"/>
    </row>
    <row r="211" spans="1:16" ht="14.25" hidden="1" customHeight="1" x14ac:dyDescent="0.25">
      <c r="A211" s="30">
        <v>5216</v>
      </c>
      <c r="B211" s="42" t="s">
        <v>181</v>
      </c>
      <c r="C211" s="222">
        <f t="shared" si="193"/>
        <v>0</v>
      </c>
      <c r="D211" s="176"/>
      <c r="E211" s="44"/>
      <c r="F211" s="96">
        <f t="shared" si="284"/>
        <v>0</v>
      </c>
      <c r="G211" s="143"/>
      <c r="H211" s="31"/>
      <c r="I211" s="96">
        <f t="shared" si="285"/>
        <v>0</v>
      </c>
      <c r="J211" s="143"/>
      <c r="K211" s="31"/>
      <c r="L211" s="96">
        <f t="shared" si="286"/>
        <v>0</v>
      </c>
      <c r="M211" s="143"/>
      <c r="N211" s="31"/>
      <c r="O211" s="96">
        <f t="shared" si="287"/>
        <v>0</v>
      </c>
      <c r="P211" s="254"/>
    </row>
    <row r="212" spans="1:16" ht="12" hidden="1" customHeight="1" x14ac:dyDescent="0.25">
      <c r="A212" s="30">
        <v>5217</v>
      </c>
      <c r="B212" s="42" t="s">
        <v>182</v>
      </c>
      <c r="C212" s="222">
        <f t="shared" ref="C212:C275" si="288">F212+I212+L212+O212</f>
        <v>0</v>
      </c>
      <c r="D212" s="176"/>
      <c r="E212" s="44"/>
      <c r="F212" s="96">
        <f t="shared" si="284"/>
        <v>0</v>
      </c>
      <c r="G212" s="143"/>
      <c r="H212" s="31"/>
      <c r="I212" s="96">
        <f t="shared" si="285"/>
        <v>0</v>
      </c>
      <c r="J212" s="143"/>
      <c r="K212" s="31"/>
      <c r="L212" s="96">
        <f t="shared" si="286"/>
        <v>0</v>
      </c>
      <c r="M212" s="143"/>
      <c r="N212" s="31"/>
      <c r="O212" s="96">
        <f t="shared" si="287"/>
        <v>0</v>
      </c>
      <c r="P212" s="254"/>
    </row>
    <row r="213" spans="1:16" ht="12" hidden="1" customHeight="1" x14ac:dyDescent="0.25">
      <c r="A213" s="30">
        <v>5218</v>
      </c>
      <c r="B213" s="42" t="s">
        <v>306</v>
      </c>
      <c r="C213" s="222">
        <f t="shared" si="288"/>
        <v>0</v>
      </c>
      <c r="D213" s="176"/>
      <c r="E213" s="44"/>
      <c r="F213" s="96">
        <f t="shared" si="284"/>
        <v>0</v>
      </c>
      <c r="G213" s="143"/>
      <c r="H213" s="31"/>
      <c r="I213" s="96">
        <f t="shared" si="285"/>
        <v>0</v>
      </c>
      <c r="J213" s="143"/>
      <c r="K213" s="31"/>
      <c r="L213" s="96">
        <f t="shared" si="286"/>
        <v>0</v>
      </c>
      <c r="M213" s="143"/>
      <c r="N213" s="31"/>
      <c r="O213" s="96">
        <f t="shared" si="287"/>
        <v>0</v>
      </c>
      <c r="P213" s="254"/>
    </row>
    <row r="214" spans="1:16" ht="12" hidden="1" customHeight="1" x14ac:dyDescent="0.25">
      <c r="A214" s="30">
        <v>5219</v>
      </c>
      <c r="B214" s="42" t="s">
        <v>183</v>
      </c>
      <c r="C214" s="222">
        <f t="shared" si="288"/>
        <v>0</v>
      </c>
      <c r="D214" s="176"/>
      <c r="E214" s="44"/>
      <c r="F214" s="96">
        <f t="shared" si="284"/>
        <v>0</v>
      </c>
      <c r="G214" s="143"/>
      <c r="H214" s="31"/>
      <c r="I214" s="96">
        <f t="shared" si="285"/>
        <v>0</v>
      </c>
      <c r="J214" s="143"/>
      <c r="K214" s="31"/>
      <c r="L214" s="96">
        <f t="shared" si="286"/>
        <v>0</v>
      </c>
      <c r="M214" s="143"/>
      <c r="N214" s="31"/>
      <c r="O214" s="96">
        <f t="shared" si="287"/>
        <v>0</v>
      </c>
      <c r="P214" s="254"/>
    </row>
    <row r="215" spans="1:16" ht="13.5" hidden="1" customHeight="1" x14ac:dyDescent="0.25">
      <c r="A215" s="77">
        <v>5220</v>
      </c>
      <c r="B215" s="42" t="s">
        <v>184</v>
      </c>
      <c r="C215" s="222">
        <f t="shared" si="288"/>
        <v>0</v>
      </c>
      <c r="D215" s="176"/>
      <c r="E215" s="44"/>
      <c r="F215" s="96">
        <f t="shared" si="284"/>
        <v>0</v>
      </c>
      <c r="G215" s="143"/>
      <c r="H215" s="31"/>
      <c r="I215" s="96">
        <f t="shared" si="285"/>
        <v>0</v>
      </c>
      <c r="J215" s="143"/>
      <c r="K215" s="31"/>
      <c r="L215" s="96">
        <f t="shared" si="286"/>
        <v>0</v>
      </c>
      <c r="M215" s="143"/>
      <c r="N215" s="31"/>
      <c r="O215" s="96">
        <f t="shared" si="287"/>
        <v>0</v>
      </c>
      <c r="P215" s="254"/>
    </row>
    <row r="216" spans="1:16" hidden="1" x14ac:dyDescent="0.25">
      <c r="A216" s="77">
        <v>5230</v>
      </c>
      <c r="B216" s="42" t="s">
        <v>185</v>
      </c>
      <c r="C216" s="222">
        <f t="shared" si="288"/>
        <v>0</v>
      </c>
      <c r="D216" s="172">
        <f>SUM(D217:D224)</f>
        <v>0</v>
      </c>
      <c r="E216" s="78">
        <f t="shared" ref="E216:F216" si="289">SUM(E217:E224)</f>
        <v>0</v>
      </c>
      <c r="F216" s="96">
        <f t="shared" si="289"/>
        <v>0</v>
      </c>
      <c r="G216" s="172">
        <f>SUM(G217:G224)</f>
        <v>0</v>
      </c>
      <c r="H216" s="78">
        <f t="shared" ref="H216:I216" si="290">SUM(H217:H224)</f>
        <v>0</v>
      </c>
      <c r="I216" s="96">
        <f t="shared" si="290"/>
        <v>0</v>
      </c>
      <c r="J216" s="172">
        <f>SUM(J217:J224)</f>
        <v>0</v>
      </c>
      <c r="K216" s="78">
        <f t="shared" ref="K216:L216" si="291">SUM(K217:K224)</f>
        <v>0</v>
      </c>
      <c r="L216" s="96">
        <f t="shared" si="291"/>
        <v>0</v>
      </c>
      <c r="M216" s="172">
        <f>SUM(M217:M224)</f>
        <v>0</v>
      </c>
      <c r="N216" s="78">
        <f t="shared" ref="N216:O216" si="292">SUM(N217:N224)</f>
        <v>0</v>
      </c>
      <c r="O216" s="96">
        <f t="shared" si="292"/>
        <v>0</v>
      </c>
      <c r="P216" s="254"/>
    </row>
    <row r="217" spans="1:16" ht="12" hidden="1" customHeight="1" x14ac:dyDescent="0.25">
      <c r="A217" s="30">
        <v>5231</v>
      </c>
      <c r="B217" s="42" t="s">
        <v>186</v>
      </c>
      <c r="C217" s="222">
        <f t="shared" si="288"/>
        <v>0</v>
      </c>
      <c r="D217" s="176"/>
      <c r="E217" s="44"/>
      <c r="F217" s="96">
        <f t="shared" ref="F217:F226" si="293">D217+E217</f>
        <v>0</v>
      </c>
      <c r="G217" s="143"/>
      <c r="H217" s="31"/>
      <c r="I217" s="96">
        <f t="shared" ref="I217:I226" si="294">G217+H217</f>
        <v>0</v>
      </c>
      <c r="J217" s="143"/>
      <c r="K217" s="31"/>
      <c r="L217" s="96">
        <f t="shared" ref="L217:L226" si="295">K217+J217</f>
        <v>0</v>
      </c>
      <c r="M217" s="143"/>
      <c r="N217" s="31"/>
      <c r="O217" s="96">
        <f t="shared" ref="O217:O226" si="296">N217+M217</f>
        <v>0</v>
      </c>
      <c r="P217" s="254"/>
    </row>
    <row r="218" spans="1:16" ht="12" hidden="1" customHeight="1" x14ac:dyDescent="0.25">
      <c r="A218" s="30">
        <v>5232</v>
      </c>
      <c r="B218" s="42" t="s">
        <v>187</v>
      </c>
      <c r="C218" s="222">
        <f t="shared" si="288"/>
        <v>0</v>
      </c>
      <c r="D218" s="176"/>
      <c r="E218" s="44"/>
      <c r="F218" s="96">
        <f t="shared" si="293"/>
        <v>0</v>
      </c>
      <c r="G218" s="143"/>
      <c r="H218" s="31"/>
      <c r="I218" s="96">
        <f t="shared" si="294"/>
        <v>0</v>
      </c>
      <c r="J218" s="143"/>
      <c r="K218" s="31"/>
      <c r="L218" s="96">
        <f t="shared" si="295"/>
        <v>0</v>
      </c>
      <c r="M218" s="143"/>
      <c r="N218" s="31"/>
      <c r="O218" s="96">
        <f t="shared" si="296"/>
        <v>0</v>
      </c>
      <c r="P218" s="254"/>
    </row>
    <row r="219" spans="1:16" ht="12" hidden="1" customHeight="1" x14ac:dyDescent="0.25">
      <c r="A219" s="30">
        <v>5233</v>
      </c>
      <c r="B219" s="42" t="s">
        <v>188</v>
      </c>
      <c r="C219" s="222">
        <f t="shared" si="288"/>
        <v>0</v>
      </c>
      <c r="D219" s="176"/>
      <c r="E219" s="44"/>
      <c r="F219" s="96">
        <f t="shared" si="293"/>
        <v>0</v>
      </c>
      <c r="G219" s="143"/>
      <c r="H219" s="31"/>
      <c r="I219" s="96">
        <f t="shared" si="294"/>
        <v>0</v>
      </c>
      <c r="J219" s="143"/>
      <c r="K219" s="31"/>
      <c r="L219" s="96">
        <f t="shared" si="295"/>
        <v>0</v>
      </c>
      <c r="M219" s="143"/>
      <c r="N219" s="31"/>
      <c r="O219" s="96">
        <f t="shared" si="296"/>
        <v>0</v>
      </c>
      <c r="P219" s="254"/>
    </row>
    <row r="220" spans="1:16" ht="24" hidden="1" customHeight="1" x14ac:dyDescent="0.25">
      <c r="A220" s="30">
        <v>5234</v>
      </c>
      <c r="B220" s="42" t="s">
        <v>189</v>
      </c>
      <c r="C220" s="222">
        <f t="shared" si="288"/>
        <v>0</v>
      </c>
      <c r="D220" s="176"/>
      <c r="E220" s="44"/>
      <c r="F220" s="96">
        <f t="shared" si="293"/>
        <v>0</v>
      </c>
      <c r="G220" s="143"/>
      <c r="H220" s="31"/>
      <c r="I220" s="96">
        <f t="shared" si="294"/>
        <v>0</v>
      </c>
      <c r="J220" s="143"/>
      <c r="K220" s="31"/>
      <c r="L220" s="96">
        <f t="shared" si="295"/>
        <v>0</v>
      </c>
      <c r="M220" s="143"/>
      <c r="N220" s="31"/>
      <c r="O220" s="96">
        <f t="shared" si="296"/>
        <v>0</v>
      </c>
      <c r="P220" s="254"/>
    </row>
    <row r="221" spans="1:16" ht="14.25" hidden="1" customHeight="1" x14ac:dyDescent="0.25">
      <c r="A221" s="30">
        <v>5236</v>
      </c>
      <c r="B221" s="42" t="s">
        <v>190</v>
      </c>
      <c r="C221" s="222">
        <f t="shared" si="288"/>
        <v>0</v>
      </c>
      <c r="D221" s="176"/>
      <c r="E221" s="44"/>
      <c r="F221" s="96">
        <f t="shared" si="293"/>
        <v>0</v>
      </c>
      <c r="G221" s="143"/>
      <c r="H221" s="31"/>
      <c r="I221" s="96">
        <f t="shared" si="294"/>
        <v>0</v>
      </c>
      <c r="J221" s="143"/>
      <c r="K221" s="31"/>
      <c r="L221" s="96">
        <f t="shared" si="295"/>
        <v>0</v>
      </c>
      <c r="M221" s="143"/>
      <c r="N221" s="31"/>
      <c r="O221" s="96">
        <f t="shared" si="296"/>
        <v>0</v>
      </c>
      <c r="P221" s="254"/>
    </row>
    <row r="222" spans="1:16" ht="14.25" hidden="1" customHeight="1" x14ac:dyDescent="0.25">
      <c r="A222" s="30">
        <v>5237</v>
      </c>
      <c r="B222" s="42" t="s">
        <v>191</v>
      </c>
      <c r="C222" s="222">
        <f t="shared" si="288"/>
        <v>0</v>
      </c>
      <c r="D222" s="176"/>
      <c r="E222" s="44"/>
      <c r="F222" s="96">
        <f t="shared" si="293"/>
        <v>0</v>
      </c>
      <c r="G222" s="143"/>
      <c r="H222" s="31"/>
      <c r="I222" s="96">
        <f t="shared" si="294"/>
        <v>0</v>
      </c>
      <c r="J222" s="143"/>
      <c r="K222" s="31"/>
      <c r="L222" s="96">
        <f t="shared" si="295"/>
        <v>0</v>
      </c>
      <c r="M222" s="143"/>
      <c r="N222" s="31"/>
      <c r="O222" s="96">
        <f t="shared" si="296"/>
        <v>0</v>
      </c>
      <c r="P222" s="254"/>
    </row>
    <row r="223" spans="1:16" ht="24" hidden="1" customHeight="1" x14ac:dyDescent="0.25">
      <c r="A223" s="30">
        <v>5238</v>
      </c>
      <c r="B223" s="42" t="s">
        <v>192</v>
      </c>
      <c r="C223" s="222">
        <f t="shared" si="288"/>
        <v>0</v>
      </c>
      <c r="D223" s="176"/>
      <c r="E223" s="44"/>
      <c r="F223" s="96">
        <f t="shared" si="293"/>
        <v>0</v>
      </c>
      <c r="G223" s="143"/>
      <c r="H223" s="31"/>
      <c r="I223" s="96">
        <f t="shared" si="294"/>
        <v>0</v>
      </c>
      <c r="J223" s="143"/>
      <c r="K223" s="31"/>
      <c r="L223" s="96">
        <f t="shared" si="295"/>
        <v>0</v>
      </c>
      <c r="M223" s="143"/>
      <c r="N223" s="31"/>
      <c r="O223" s="96">
        <f t="shared" si="296"/>
        <v>0</v>
      </c>
      <c r="P223" s="254"/>
    </row>
    <row r="224" spans="1:16" ht="24" hidden="1" customHeight="1" x14ac:dyDescent="0.25">
      <c r="A224" s="30">
        <v>5239</v>
      </c>
      <c r="B224" s="42" t="s">
        <v>193</v>
      </c>
      <c r="C224" s="222">
        <f t="shared" si="288"/>
        <v>0</v>
      </c>
      <c r="D224" s="176"/>
      <c r="E224" s="44"/>
      <c r="F224" s="96">
        <f t="shared" si="293"/>
        <v>0</v>
      </c>
      <c r="G224" s="143"/>
      <c r="H224" s="31"/>
      <c r="I224" s="96">
        <f t="shared" si="294"/>
        <v>0</v>
      </c>
      <c r="J224" s="143"/>
      <c r="K224" s="31"/>
      <c r="L224" s="96">
        <f t="shared" si="295"/>
        <v>0</v>
      </c>
      <c r="M224" s="143"/>
      <c r="N224" s="31"/>
      <c r="O224" s="96">
        <f t="shared" si="296"/>
        <v>0</v>
      </c>
      <c r="P224" s="254"/>
    </row>
    <row r="225" spans="1:16" ht="24" hidden="1" customHeight="1" x14ac:dyDescent="0.25">
      <c r="A225" s="77">
        <v>5240</v>
      </c>
      <c r="B225" s="42" t="s">
        <v>194</v>
      </c>
      <c r="C225" s="222">
        <f t="shared" si="288"/>
        <v>0</v>
      </c>
      <c r="D225" s="176"/>
      <c r="E225" s="44"/>
      <c r="F225" s="96">
        <f t="shared" si="293"/>
        <v>0</v>
      </c>
      <c r="G225" s="143"/>
      <c r="H225" s="31"/>
      <c r="I225" s="96">
        <f t="shared" si="294"/>
        <v>0</v>
      </c>
      <c r="J225" s="143"/>
      <c r="K225" s="31"/>
      <c r="L225" s="96">
        <f t="shared" si="295"/>
        <v>0</v>
      </c>
      <c r="M225" s="143"/>
      <c r="N225" s="31"/>
      <c r="O225" s="96">
        <f t="shared" si="296"/>
        <v>0</v>
      </c>
      <c r="P225" s="254"/>
    </row>
    <row r="226" spans="1:16" ht="12" hidden="1" customHeight="1" x14ac:dyDescent="0.25">
      <c r="A226" s="77">
        <v>5250</v>
      </c>
      <c r="B226" s="42" t="s">
        <v>195</v>
      </c>
      <c r="C226" s="222">
        <f t="shared" si="288"/>
        <v>0</v>
      </c>
      <c r="D226" s="176"/>
      <c r="E226" s="44"/>
      <c r="F226" s="96">
        <f t="shared" si="293"/>
        <v>0</v>
      </c>
      <c r="G226" s="143"/>
      <c r="H226" s="31"/>
      <c r="I226" s="96">
        <f t="shared" si="294"/>
        <v>0</v>
      </c>
      <c r="J226" s="143"/>
      <c r="K226" s="31"/>
      <c r="L226" s="96">
        <f t="shared" si="295"/>
        <v>0</v>
      </c>
      <c r="M226" s="143"/>
      <c r="N226" s="31"/>
      <c r="O226" s="96">
        <f t="shared" si="296"/>
        <v>0</v>
      </c>
      <c r="P226" s="254"/>
    </row>
    <row r="227" spans="1:16" hidden="1" x14ac:dyDescent="0.25">
      <c r="A227" s="77">
        <v>5260</v>
      </c>
      <c r="B227" s="42" t="s">
        <v>196</v>
      </c>
      <c r="C227" s="222">
        <f t="shared" si="288"/>
        <v>0</v>
      </c>
      <c r="D227" s="172">
        <f>SUM(D228)</f>
        <v>0</v>
      </c>
      <c r="E227" s="78">
        <f t="shared" ref="E227:F227" si="297">SUM(E228)</f>
        <v>0</v>
      </c>
      <c r="F227" s="96">
        <f t="shared" si="297"/>
        <v>0</v>
      </c>
      <c r="G227" s="172">
        <f>SUM(G228)</f>
        <v>0</v>
      </c>
      <c r="H227" s="78">
        <f t="shared" ref="H227:I227" si="298">SUM(H228)</f>
        <v>0</v>
      </c>
      <c r="I227" s="96">
        <f t="shared" si="298"/>
        <v>0</v>
      </c>
      <c r="J227" s="172">
        <f>SUM(J228)</f>
        <v>0</v>
      </c>
      <c r="K227" s="78">
        <f t="shared" ref="K227:L227" si="299">SUM(K228)</f>
        <v>0</v>
      </c>
      <c r="L227" s="96">
        <f t="shared" si="299"/>
        <v>0</v>
      </c>
      <c r="M227" s="172">
        <f>SUM(M228)</f>
        <v>0</v>
      </c>
      <c r="N227" s="78">
        <f t="shared" ref="N227:O227" si="300">SUM(N228)</f>
        <v>0</v>
      </c>
      <c r="O227" s="96">
        <f t="shared" si="300"/>
        <v>0</v>
      </c>
      <c r="P227" s="254"/>
    </row>
    <row r="228" spans="1:16" ht="24" hidden="1" customHeight="1" x14ac:dyDescent="0.25">
      <c r="A228" s="30">
        <v>5269</v>
      </c>
      <c r="B228" s="42" t="s">
        <v>197</v>
      </c>
      <c r="C228" s="222">
        <f t="shared" si="288"/>
        <v>0</v>
      </c>
      <c r="D228" s="176"/>
      <c r="E228" s="44"/>
      <c r="F228" s="96">
        <f t="shared" ref="F228:F229" si="301">D228+E228</f>
        <v>0</v>
      </c>
      <c r="G228" s="143"/>
      <c r="H228" s="31"/>
      <c r="I228" s="96">
        <f t="shared" ref="I228:I229" si="302">G228+H228</f>
        <v>0</v>
      </c>
      <c r="J228" s="143"/>
      <c r="K228" s="31"/>
      <c r="L228" s="96">
        <f t="shared" ref="L228:L229" si="303">K228+J228</f>
        <v>0</v>
      </c>
      <c r="M228" s="143"/>
      <c r="N228" s="31"/>
      <c r="O228" s="96">
        <f t="shared" ref="O228:O229" si="304">N228+M228</f>
        <v>0</v>
      </c>
      <c r="P228" s="254"/>
    </row>
    <row r="229" spans="1:16" ht="24" hidden="1" customHeight="1" x14ac:dyDescent="0.25">
      <c r="A229" s="75">
        <v>5270</v>
      </c>
      <c r="B229" s="59" t="s">
        <v>198</v>
      </c>
      <c r="C229" s="228">
        <f t="shared" si="288"/>
        <v>0</v>
      </c>
      <c r="D229" s="178"/>
      <c r="E229" s="79"/>
      <c r="F229" s="160">
        <f t="shared" si="301"/>
        <v>0</v>
      </c>
      <c r="G229" s="173"/>
      <c r="H229" s="132"/>
      <c r="I229" s="160">
        <f t="shared" si="302"/>
        <v>0</v>
      </c>
      <c r="J229" s="173"/>
      <c r="K229" s="132"/>
      <c r="L229" s="160">
        <f t="shared" si="303"/>
        <v>0</v>
      </c>
      <c r="M229" s="173"/>
      <c r="N229" s="132"/>
      <c r="O229" s="160">
        <f t="shared" si="304"/>
        <v>0</v>
      </c>
      <c r="P229" s="259"/>
    </row>
    <row r="230" spans="1:16" x14ac:dyDescent="0.25">
      <c r="A230" s="72">
        <v>6000</v>
      </c>
      <c r="B230" s="72" t="s">
        <v>199</v>
      </c>
      <c r="C230" s="233">
        <f t="shared" si="288"/>
        <v>11169</v>
      </c>
      <c r="D230" s="168">
        <f>D231+D251+D259</f>
        <v>11169</v>
      </c>
      <c r="E230" s="73">
        <f t="shared" ref="E230:F230" si="305">E231+E251+E259</f>
        <v>0</v>
      </c>
      <c r="F230" s="169">
        <f t="shared" si="305"/>
        <v>11169</v>
      </c>
      <c r="G230" s="168">
        <f>G231+G251+G259</f>
        <v>0</v>
      </c>
      <c r="H230" s="73">
        <f t="shared" ref="H230:I230" si="306">H231+H251+H259</f>
        <v>0</v>
      </c>
      <c r="I230" s="169">
        <f t="shared" si="306"/>
        <v>0</v>
      </c>
      <c r="J230" s="168">
        <f>J231+J251+J259</f>
        <v>0</v>
      </c>
      <c r="K230" s="73">
        <f t="shared" ref="K230:L230" si="307">K231+K251+K259</f>
        <v>0</v>
      </c>
      <c r="L230" s="169">
        <f t="shared" si="307"/>
        <v>0</v>
      </c>
      <c r="M230" s="168">
        <f>M231+M251+M259</f>
        <v>0</v>
      </c>
      <c r="N230" s="73">
        <f t="shared" ref="N230:O230" si="308">N231+N251+N259</f>
        <v>0</v>
      </c>
      <c r="O230" s="169">
        <f t="shared" si="308"/>
        <v>0</v>
      </c>
      <c r="P230" s="263"/>
    </row>
    <row r="231" spans="1:16" ht="14.25" hidden="1" customHeight="1" x14ac:dyDescent="0.25">
      <c r="A231" s="49">
        <v>6200</v>
      </c>
      <c r="B231" s="83" t="s">
        <v>200</v>
      </c>
      <c r="C231" s="235">
        <f t="shared" si="288"/>
        <v>0</v>
      </c>
      <c r="D231" s="181">
        <f>SUM(D232,D233,D235,D238,D244,D245,D246)</f>
        <v>0</v>
      </c>
      <c r="E231" s="86">
        <f t="shared" ref="E231:F231" si="309">SUM(E232,E233,E235,E238,E244,E245,E246)</f>
        <v>0</v>
      </c>
      <c r="F231" s="182">
        <f t="shared" si="309"/>
        <v>0</v>
      </c>
      <c r="G231" s="181">
        <f>SUM(G232,G233,G235,G238,G244,G245,G246)</f>
        <v>0</v>
      </c>
      <c r="H231" s="86">
        <f t="shared" ref="H231:I231" si="310">SUM(H232,H233,H235,H238,H244,H245,H246)</f>
        <v>0</v>
      </c>
      <c r="I231" s="182">
        <f t="shared" si="310"/>
        <v>0</v>
      </c>
      <c r="J231" s="181">
        <f>SUM(J232,J233,J235,J238,J244,J245,J246)</f>
        <v>0</v>
      </c>
      <c r="K231" s="86">
        <f t="shared" ref="K231:L231" si="311">SUM(K232,K233,K235,K238,K244,K245,K246)</f>
        <v>0</v>
      </c>
      <c r="L231" s="182">
        <f t="shared" si="311"/>
        <v>0</v>
      </c>
      <c r="M231" s="181">
        <f>SUM(M232,M233,M235,M238,M244,M245,M246)</f>
        <v>0</v>
      </c>
      <c r="N231" s="86">
        <f t="shared" ref="N231:O231" si="312">SUM(N232,N233,N235,N238,N244,N245,N246)</f>
        <v>0</v>
      </c>
      <c r="O231" s="182">
        <f t="shared" si="312"/>
        <v>0</v>
      </c>
      <c r="P231" s="265"/>
    </row>
    <row r="232" spans="1:16" ht="24" hidden="1" customHeight="1" x14ac:dyDescent="0.25">
      <c r="A232" s="274">
        <v>6220</v>
      </c>
      <c r="B232" s="39" t="s">
        <v>201</v>
      </c>
      <c r="C232" s="221">
        <f t="shared" si="288"/>
        <v>0</v>
      </c>
      <c r="D232" s="177"/>
      <c r="E232" s="41"/>
      <c r="F232" s="175">
        <f>D232+E232</f>
        <v>0</v>
      </c>
      <c r="G232" s="142"/>
      <c r="H232" s="28"/>
      <c r="I232" s="175">
        <f>G232+H232</f>
        <v>0</v>
      </c>
      <c r="J232" s="142"/>
      <c r="K232" s="28"/>
      <c r="L232" s="175">
        <f>K232+J232</f>
        <v>0</v>
      </c>
      <c r="M232" s="142"/>
      <c r="N232" s="28"/>
      <c r="O232" s="175">
        <f>N232+M232</f>
        <v>0</v>
      </c>
      <c r="P232" s="253"/>
    </row>
    <row r="233" spans="1:16" hidden="1" x14ac:dyDescent="0.25">
      <c r="A233" s="77">
        <v>6230</v>
      </c>
      <c r="B233" s="42" t="s">
        <v>202</v>
      </c>
      <c r="C233" s="222">
        <f t="shared" si="288"/>
        <v>0</v>
      </c>
      <c r="D233" s="172">
        <f t="shared" ref="D233:O233" si="313">SUM(D234)</f>
        <v>0</v>
      </c>
      <c r="E233" s="78">
        <f t="shared" si="313"/>
        <v>0</v>
      </c>
      <c r="F233" s="96">
        <f t="shared" si="313"/>
        <v>0</v>
      </c>
      <c r="G233" s="172">
        <f t="shared" si="313"/>
        <v>0</v>
      </c>
      <c r="H233" s="78">
        <f t="shared" si="313"/>
        <v>0</v>
      </c>
      <c r="I233" s="96">
        <f t="shared" si="313"/>
        <v>0</v>
      </c>
      <c r="J233" s="172">
        <f t="shared" si="313"/>
        <v>0</v>
      </c>
      <c r="K233" s="78">
        <f t="shared" si="313"/>
        <v>0</v>
      </c>
      <c r="L233" s="96">
        <f t="shared" si="313"/>
        <v>0</v>
      </c>
      <c r="M233" s="172">
        <f t="shared" si="313"/>
        <v>0</v>
      </c>
      <c r="N233" s="78">
        <f t="shared" si="313"/>
        <v>0</v>
      </c>
      <c r="O233" s="96">
        <f t="shared" si="313"/>
        <v>0</v>
      </c>
      <c r="P233" s="254"/>
    </row>
    <row r="234" spans="1:16" ht="24" hidden="1" customHeight="1" x14ac:dyDescent="0.25">
      <c r="A234" s="30">
        <v>6239</v>
      </c>
      <c r="B234" s="39" t="s">
        <v>203</v>
      </c>
      <c r="C234" s="222">
        <f t="shared" si="288"/>
        <v>0</v>
      </c>
      <c r="D234" s="177"/>
      <c r="E234" s="41"/>
      <c r="F234" s="175">
        <f>D234+E234</f>
        <v>0</v>
      </c>
      <c r="G234" s="142"/>
      <c r="H234" s="28"/>
      <c r="I234" s="175">
        <f>G234+H234</f>
        <v>0</v>
      </c>
      <c r="J234" s="142"/>
      <c r="K234" s="28"/>
      <c r="L234" s="175">
        <f>K234+J234</f>
        <v>0</v>
      </c>
      <c r="M234" s="142"/>
      <c r="N234" s="28"/>
      <c r="O234" s="175">
        <f>N234+M234</f>
        <v>0</v>
      </c>
      <c r="P234" s="253"/>
    </row>
    <row r="235" spans="1:16" ht="24" hidden="1" x14ac:dyDescent="0.25">
      <c r="A235" s="77">
        <v>6240</v>
      </c>
      <c r="B235" s="42" t="s">
        <v>204</v>
      </c>
      <c r="C235" s="222">
        <f t="shared" si="288"/>
        <v>0</v>
      </c>
      <c r="D235" s="172">
        <f>SUM(D236:D237)</f>
        <v>0</v>
      </c>
      <c r="E235" s="78">
        <f t="shared" ref="E235:F235" si="314">SUM(E236:E237)</f>
        <v>0</v>
      </c>
      <c r="F235" s="96">
        <f t="shared" si="314"/>
        <v>0</v>
      </c>
      <c r="G235" s="172">
        <f>SUM(G236:G237)</f>
        <v>0</v>
      </c>
      <c r="H235" s="78">
        <f t="shared" ref="H235:I235" si="315">SUM(H236:H237)</f>
        <v>0</v>
      </c>
      <c r="I235" s="96">
        <f t="shared" si="315"/>
        <v>0</v>
      </c>
      <c r="J235" s="172">
        <f>SUM(J236:J237)</f>
        <v>0</v>
      </c>
      <c r="K235" s="78">
        <f t="shared" ref="K235:L235" si="316">SUM(K236:K237)</f>
        <v>0</v>
      </c>
      <c r="L235" s="96">
        <f t="shared" si="316"/>
        <v>0</v>
      </c>
      <c r="M235" s="172">
        <f>SUM(M236:M237)</f>
        <v>0</v>
      </c>
      <c r="N235" s="78">
        <f t="shared" ref="N235:O235" si="317">SUM(N236:N237)</f>
        <v>0</v>
      </c>
      <c r="O235" s="96">
        <f t="shared" si="317"/>
        <v>0</v>
      </c>
      <c r="P235" s="254"/>
    </row>
    <row r="236" spans="1:16" ht="12" hidden="1" customHeight="1" x14ac:dyDescent="0.25">
      <c r="A236" s="30">
        <v>6241</v>
      </c>
      <c r="B236" s="42" t="s">
        <v>205</v>
      </c>
      <c r="C236" s="222">
        <f t="shared" si="288"/>
        <v>0</v>
      </c>
      <c r="D236" s="176"/>
      <c r="E236" s="44"/>
      <c r="F236" s="96">
        <f t="shared" ref="F236:F237" si="318">D236+E236</f>
        <v>0</v>
      </c>
      <c r="G236" s="143"/>
      <c r="H236" s="31"/>
      <c r="I236" s="96">
        <f t="shared" ref="I236:I237" si="319">G236+H236</f>
        <v>0</v>
      </c>
      <c r="J236" s="143"/>
      <c r="K236" s="31"/>
      <c r="L236" s="96">
        <f t="shared" ref="L236:L237" si="320">K236+J236</f>
        <v>0</v>
      </c>
      <c r="M236" s="143"/>
      <c r="N236" s="31"/>
      <c r="O236" s="96">
        <f t="shared" ref="O236:O237" si="321">N236+M236</f>
        <v>0</v>
      </c>
      <c r="P236" s="254"/>
    </row>
    <row r="237" spans="1:16" ht="12" hidden="1" customHeight="1" x14ac:dyDescent="0.25">
      <c r="A237" s="30">
        <v>6242</v>
      </c>
      <c r="B237" s="42" t="s">
        <v>206</v>
      </c>
      <c r="C237" s="222">
        <f t="shared" si="288"/>
        <v>0</v>
      </c>
      <c r="D237" s="176"/>
      <c r="E237" s="44"/>
      <c r="F237" s="96">
        <f t="shared" si="318"/>
        <v>0</v>
      </c>
      <c r="G237" s="143"/>
      <c r="H237" s="31"/>
      <c r="I237" s="96">
        <f t="shared" si="319"/>
        <v>0</v>
      </c>
      <c r="J237" s="143"/>
      <c r="K237" s="31"/>
      <c r="L237" s="96">
        <f t="shared" si="320"/>
        <v>0</v>
      </c>
      <c r="M237" s="143"/>
      <c r="N237" s="31"/>
      <c r="O237" s="96">
        <f t="shared" si="321"/>
        <v>0</v>
      </c>
      <c r="P237" s="254"/>
    </row>
    <row r="238" spans="1:16" ht="25.5" hidden="1" customHeight="1" x14ac:dyDescent="0.25">
      <c r="A238" s="77">
        <v>6250</v>
      </c>
      <c r="B238" s="42" t="s">
        <v>207</v>
      </c>
      <c r="C238" s="222">
        <f t="shared" si="288"/>
        <v>0</v>
      </c>
      <c r="D238" s="172">
        <f>SUM(D239:D243)</f>
        <v>0</v>
      </c>
      <c r="E238" s="78">
        <f t="shared" ref="E238:F238" si="322">SUM(E239:E243)</f>
        <v>0</v>
      </c>
      <c r="F238" s="96">
        <f t="shared" si="322"/>
        <v>0</v>
      </c>
      <c r="G238" s="172">
        <f>SUM(G239:G243)</f>
        <v>0</v>
      </c>
      <c r="H238" s="78">
        <f t="shared" ref="H238:I238" si="323">SUM(H239:H243)</f>
        <v>0</v>
      </c>
      <c r="I238" s="96">
        <f t="shared" si="323"/>
        <v>0</v>
      </c>
      <c r="J238" s="172">
        <f>SUM(J239:J243)</f>
        <v>0</v>
      </c>
      <c r="K238" s="78">
        <f t="shared" ref="K238:L238" si="324">SUM(K239:K243)</f>
        <v>0</v>
      </c>
      <c r="L238" s="96">
        <f t="shared" si="324"/>
        <v>0</v>
      </c>
      <c r="M238" s="172">
        <f>SUM(M239:M243)</f>
        <v>0</v>
      </c>
      <c r="N238" s="78">
        <f t="shared" ref="N238:O238" si="325">SUM(N239:N243)</f>
        <v>0</v>
      </c>
      <c r="O238" s="96">
        <f t="shared" si="325"/>
        <v>0</v>
      </c>
      <c r="P238" s="254"/>
    </row>
    <row r="239" spans="1:16" ht="14.25" hidden="1" customHeight="1" x14ac:dyDescent="0.25">
      <c r="A239" s="30">
        <v>6252</v>
      </c>
      <c r="B239" s="42" t="s">
        <v>208</v>
      </c>
      <c r="C239" s="222">
        <f t="shared" si="288"/>
        <v>0</v>
      </c>
      <c r="D239" s="176"/>
      <c r="E239" s="44"/>
      <c r="F239" s="96">
        <f t="shared" ref="F239:F245" si="326">D239+E239</f>
        <v>0</v>
      </c>
      <c r="G239" s="143"/>
      <c r="H239" s="31"/>
      <c r="I239" s="96">
        <f t="shared" ref="I239:I245" si="327">G239+H239</f>
        <v>0</v>
      </c>
      <c r="J239" s="143"/>
      <c r="K239" s="31"/>
      <c r="L239" s="96">
        <f t="shared" ref="L239:L245" si="328">K239+J239</f>
        <v>0</v>
      </c>
      <c r="M239" s="143"/>
      <c r="N239" s="31"/>
      <c r="O239" s="96">
        <f t="shared" ref="O239:O245" si="329">N239+M239</f>
        <v>0</v>
      </c>
      <c r="P239" s="254"/>
    </row>
    <row r="240" spans="1:16" ht="14.25" hidden="1" customHeight="1" x14ac:dyDescent="0.25">
      <c r="A240" s="30">
        <v>6253</v>
      </c>
      <c r="B240" s="42" t="s">
        <v>209</v>
      </c>
      <c r="C240" s="222">
        <f t="shared" si="288"/>
        <v>0</v>
      </c>
      <c r="D240" s="176"/>
      <c r="E240" s="44"/>
      <c r="F240" s="96">
        <f t="shared" si="326"/>
        <v>0</v>
      </c>
      <c r="G240" s="143"/>
      <c r="H240" s="31"/>
      <c r="I240" s="96">
        <f t="shared" si="327"/>
        <v>0</v>
      </c>
      <c r="J240" s="143"/>
      <c r="K240" s="31"/>
      <c r="L240" s="96">
        <f t="shared" si="328"/>
        <v>0</v>
      </c>
      <c r="M240" s="143"/>
      <c r="N240" s="31"/>
      <c r="O240" s="96">
        <f t="shared" si="329"/>
        <v>0</v>
      </c>
      <c r="P240" s="254"/>
    </row>
    <row r="241" spans="1:16" ht="24" hidden="1" customHeight="1" x14ac:dyDescent="0.25">
      <c r="A241" s="30">
        <v>6254</v>
      </c>
      <c r="B241" s="42" t="s">
        <v>307</v>
      </c>
      <c r="C241" s="222">
        <f t="shared" si="288"/>
        <v>0</v>
      </c>
      <c r="D241" s="176"/>
      <c r="E241" s="44"/>
      <c r="F241" s="96">
        <f t="shared" si="326"/>
        <v>0</v>
      </c>
      <c r="G241" s="143"/>
      <c r="H241" s="31"/>
      <c r="I241" s="96">
        <f t="shared" si="327"/>
        <v>0</v>
      </c>
      <c r="J241" s="143"/>
      <c r="K241" s="31"/>
      <c r="L241" s="96">
        <f t="shared" si="328"/>
        <v>0</v>
      </c>
      <c r="M241" s="143"/>
      <c r="N241" s="31"/>
      <c r="O241" s="96">
        <f t="shared" si="329"/>
        <v>0</v>
      </c>
      <c r="P241" s="254"/>
    </row>
    <row r="242" spans="1:16" ht="24" hidden="1" customHeight="1" x14ac:dyDescent="0.25">
      <c r="A242" s="30">
        <v>6255</v>
      </c>
      <c r="B242" s="42" t="s">
        <v>210</v>
      </c>
      <c r="C242" s="222">
        <f t="shared" si="288"/>
        <v>0</v>
      </c>
      <c r="D242" s="176"/>
      <c r="E242" s="44"/>
      <c r="F242" s="96">
        <f t="shared" si="326"/>
        <v>0</v>
      </c>
      <c r="G242" s="143"/>
      <c r="H242" s="31"/>
      <c r="I242" s="96">
        <f t="shared" si="327"/>
        <v>0</v>
      </c>
      <c r="J242" s="143"/>
      <c r="K242" s="31"/>
      <c r="L242" s="96">
        <f t="shared" si="328"/>
        <v>0</v>
      </c>
      <c r="M242" s="143"/>
      <c r="N242" s="31"/>
      <c r="O242" s="96">
        <f t="shared" si="329"/>
        <v>0</v>
      </c>
      <c r="P242" s="254"/>
    </row>
    <row r="243" spans="1:16" ht="12" hidden="1" customHeight="1" x14ac:dyDescent="0.25">
      <c r="A243" s="30">
        <v>6259</v>
      </c>
      <c r="B243" s="42" t="s">
        <v>211</v>
      </c>
      <c r="C243" s="222">
        <f t="shared" si="288"/>
        <v>0</v>
      </c>
      <c r="D243" s="176"/>
      <c r="E243" s="44"/>
      <c r="F243" s="96">
        <f t="shared" si="326"/>
        <v>0</v>
      </c>
      <c r="G243" s="143"/>
      <c r="H243" s="31"/>
      <c r="I243" s="96">
        <f t="shared" si="327"/>
        <v>0</v>
      </c>
      <c r="J243" s="143"/>
      <c r="K243" s="31"/>
      <c r="L243" s="96">
        <f t="shared" si="328"/>
        <v>0</v>
      </c>
      <c r="M243" s="143"/>
      <c r="N243" s="31"/>
      <c r="O243" s="96">
        <f t="shared" si="329"/>
        <v>0</v>
      </c>
      <c r="P243" s="254"/>
    </row>
    <row r="244" spans="1:16" ht="24" hidden="1" customHeight="1" x14ac:dyDescent="0.25">
      <c r="A244" s="77">
        <v>6260</v>
      </c>
      <c r="B244" s="42" t="s">
        <v>212</v>
      </c>
      <c r="C244" s="222">
        <f t="shared" si="288"/>
        <v>0</v>
      </c>
      <c r="D244" s="176"/>
      <c r="E244" s="44"/>
      <c r="F244" s="96">
        <f t="shared" si="326"/>
        <v>0</v>
      </c>
      <c r="G244" s="143"/>
      <c r="H244" s="31"/>
      <c r="I244" s="96">
        <f t="shared" si="327"/>
        <v>0</v>
      </c>
      <c r="J244" s="143"/>
      <c r="K244" s="31"/>
      <c r="L244" s="96">
        <f t="shared" si="328"/>
        <v>0</v>
      </c>
      <c r="M244" s="143"/>
      <c r="N244" s="31"/>
      <c r="O244" s="96">
        <f t="shared" si="329"/>
        <v>0</v>
      </c>
      <c r="P244" s="254"/>
    </row>
    <row r="245" spans="1:16" ht="12" hidden="1" customHeight="1" x14ac:dyDescent="0.25">
      <c r="A245" s="77">
        <v>6270</v>
      </c>
      <c r="B245" s="42" t="s">
        <v>213</v>
      </c>
      <c r="C245" s="222">
        <f t="shared" si="288"/>
        <v>0</v>
      </c>
      <c r="D245" s="176"/>
      <c r="E245" s="44"/>
      <c r="F245" s="96">
        <f t="shared" si="326"/>
        <v>0</v>
      </c>
      <c r="G245" s="143"/>
      <c r="H245" s="31"/>
      <c r="I245" s="96">
        <f t="shared" si="327"/>
        <v>0</v>
      </c>
      <c r="J245" s="143"/>
      <c r="K245" s="31"/>
      <c r="L245" s="96">
        <f t="shared" si="328"/>
        <v>0</v>
      </c>
      <c r="M245" s="143"/>
      <c r="N245" s="31"/>
      <c r="O245" s="96">
        <f t="shared" si="329"/>
        <v>0</v>
      </c>
      <c r="P245" s="254"/>
    </row>
    <row r="246" spans="1:16" ht="24" hidden="1" x14ac:dyDescent="0.25">
      <c r="A246" s="274">
        <v>6290</v>
      </c>
      <c r="B246" s="39" t="s">
        <v>214</v>
      </c>
      <c r="C246" s="234">
        <f t="shared" si="288"/>
        <v>0</v>
      </c>
      <c r="D246" s="174">
        <f>SUM(D247:D250)</f>
        <v>0</v>
      </c>
      <c r="E246" s="80">
        <f t="shared" ref="E246:O246" si="330">SUM(E247:E250)</f>
        <v>0</v>
      </c>
      <c r="F246" s="175">
        <f t="shared" si="330"/>
        <v>0</v>
      </c>
      <c r="G246" s="174">
        <f t="shared" si="330"/>
        <v>0</v>
      </c>
      <c r="H246" s="80">
        <f t="shared" si="330"/>
        <v>0</v>
      </c>
      <c r="I246" s="175">
        <f t="shared" si="330"/>
        <v>0</v>
      </c>
      <c r="J246" s="174">
        <f t="shared" si="330"/>
        <v>0</v>
      </c>
      <c r="K246" s="80">
        <f t="shared" si="330"/>
        <v>0</v>
      </c>
      <c r="L246" s="175">
        <f t="shared" si="330"/>
        <v>0</v>
      </c>
      <c r="M246" s="174">
        <f t="shared" si="330"/>
        <v>0</v>
      </c>
      <c r="N246" s="80">
        <f t="shared" si="330"/>
        <v>0</v>
      </c>
      <c r="O246" s="175">
        <f t="shared" si="330"/>
        <v>0</v>
      </c>
      <c r="P246" s="253"/>
    </row>
    <row r="247" spans="1:16" ht="12" hidden="1" customHeight="1" x14ac:dyDescent="0.25">
      <c r="A247" s="30">
        <v>6291</v>
      </c>
      <c r="B247" s="42" t="s">
        <v>215</v>
      </c>
      <c r="C247" s="222">
        <f t="shared" si="288"/>
        <v>0</v>
      </c>
      <c r="D247" s="176"/>
      <c r="E247" s="44"/>
      <c r="F247" s="96">
        <f t="shared" ref="F247:F250" si="331">D247+E247</f>
        <v>0</v>
      </c>
      <c r="G247" s="143"/>
      <c r="H247" s="31"/>
      <c r="I247" s="96">
        <f t="shared" ref="I247:I250" si="332">G247+H247</f>
        <v>0</v>
      </c>
      <c r="J247" s="143"/>
      <c r="K247" s="31"/>
      <c r="L247" s="96">
        <f t="shared" ref="L247:L250" si="333">K247+J247</f>
        <v>0</v>
      </c>
      <c r="M247" s="143"/>
      <c r="N247" s="31"/>
      <c r="O247" s="96">
        <f t="shared" ref="O247:O250" si="334">N247+M247</f>
        <v>0</v>
      </c>
      <c r="P247" s="254"/>
    </row>
    <row r="248" spans="1:16" ht="12" hidden="1" customHeight="1" x14ac:dyDescent="0.25">
      <c r="A248" s="30">
        <v>6292</v>
      </c>
      <c r="B248" s="42" t="s">
        <v>216</v>
      </c>
      <c r="C248" s="222">
        <f t="shared" si="288"/>
        <v>0</v>
      </c>
      <c r="D248" s="176"/>
      <c r="E248" s="44"/>
      <c r="F248" s="96">
        <f t="shared" si="331"/>
        <v>0</v>
      </c>
      <c r="G248" s="143"/>
      <c r="H248" s="31"/>
      <c r="I248" s="96">
        <f t="shared" si="332"/>
        <v>0</v>
      </c>
      <c r="J248" s="143"/>
      <c r="K248" s="31"/>
      <c r="L248" s="96">
        <f t="shared" si="333"/>
        <v>0</v>
      </c>
      <c r="M248" s="143"/>
      <c r="N248" s="31"/>
      <c r="O248" s="96">
        <f t="shared" si="334"/>
        <v>0</v>
      </c>
      <c r="P248" s="254"/>
    </row>
    <row r="249" spans="1:16" ht="72" hidden="1" customHeight="1" x14ac:dyDescent="0.25">
      <c r="A249" s="30">
        <v>6296</v>
      </c>
      <c r="B249" s="42" t="s">
        <v>217</v>
      </c>
      <c r="C249" s="222">
        <f t="shared" si="288"/>
        <v>0</v>
      </c>
      <c r="D249" s="176"/>
      <c r="E249" s="44"/>
      <c r="F249" s="96">
        <f t="shared" si="331"/>
        <v>0</v>
      </c>
      <c r="G249" s="143"/>
      <c r="H249" s="31"/>
      <c r="I249" s="96">
        <f t="shared" si="332"/>
        <v>0</v>
      </c>
      <c r="J249" s="143"/>
      <c r="K249" s="31"/>
      <c r="L249" s="96">
        <f t="shared" si="333"/>
        <v>0</v>
      </c>
      <c r="M249" s="143"/>
      <c r="N249" s="31"/>
      <c r="O249" s="96">
        <f t="shared" si="334"/>
        <v>0</v>
      </c>
      <c r="P249" s="254"/>
    </row>
    <row r="250" spans="1:16" ht="39.75" hidden="1" customHeight="1" x14ac:dyDescent="0.25">
      <c r="A250" s="30">
        <v>6299</v>
      </c>
      <c r="B250" s="42" t="s">
        <v>218</v>
      </c>
      <c r="C250" s="222">
        <f t="shared" si="288"/>
        <v>0</v>
      </c>
      <c r="D250" s="176"/>
      <c r="E250" s="44"/>
      <c r="F250" s="96">
        <f t="shared" si="331"/>
        <v>0</v>
      </c>
      <c r="G250" s="143"/>
      <c r="H250" s="31"/>
      <c r="I250" s="96">
        <f t="shared" si="332"/>
        <v>0</v>
      </c>
      <c r="J250" s="143"/>
      <c r="K250" s="31"/>
      <c r="L250" s="96">
        <f t="shared" si="333"/>
        <v>0</v>
      </c>
      <c r="M250" s="143"/>
      <c r="N250" s="31"/>
      <c r="O250" s="96">
        <f t="shared" si="334"/>
        <v>0</v>
      </c>
      <c r="P250" s="254"/>
    </row>
    <row r="251" spans="1:16" hidden="1" x14ac:dyDescent="0.25">
      <c r="A251" s="34">
        <v>6300</v>
      </c>
      <c r="B251" s="74" t="s">
        <v>219</v>
      </c>
      <c r="C251" s="220">
        <f t="shared" si="288"/>
        <v>0</v>
      </c>
      <c r="D251" s="170">
        <f>SUM(D252,D257,D258)</f>
        <v>0</v>
      </c>
      <c r="E251" s="37">
        <f t="shared" ref="E251:O251" si="335">SUM(E252,E257,E258)</f>
        <v>0</v>
      </c>
      <c r="F251" s="171">
        <f t="shared" si="335"/>
        <v>0</v>
      </c>
      <c r="G251" s="170">
        <f t="shared" si="335"/>
        <v>0</v>
      </c>
      <c r="H251" s="37">
        <f t="shared" si="335"/>
        <v>0</v>
      </c>
      <c r="I251" s="171">
        <f t="shared" si="335"/>
        <v>0</v>
      </c>
      <c r="J251" s="170">
        <f t="shared" si="335"/>
        <v>0</v>
      </c>
      <c r="K251" s="37">
        <f t="shared" si="335"/>
        <v>0</v>
      </c>
      <c r="L251" s="171">
        <f t="shared" si="335"/>
        <v>0</v>
      </c>
      <c r="M251" s="170">
        <f t="shared" si="335"/>
        <v>0</v>
      </c>
      <c r="N251" s="37">
        <f t="shared" si="335"/>
        <v>0</v>
      </c>
      <c r="O251" s="171">
        <f t="shared" si="335"/>
        <v>0</v>
      </c>
      <c r="P251" s="256"/>
    </row>
    <row r="252" spans="1:16" ht="24" hidden="1" x14ac:dyDescent="0.25">
      <c r="A252" s="274">
        <v>6320</v>
      </c>
      <c r="B252" s="39" t="s">
        <v>282</v>
      </c>
      <c r="C252" s="234">
        <f t="shared" si="288"/>
        <v>0</v>
      </c>
      <c r="D252" s="174">
        <f>SUM(D253:D256)</f>
        <v>0</v>
      </c>
      <c r="E252" s="80">
        <f t="shared" ref="E252:O252" si="336">SUM(E253:E256)</f>
        <v>0</v>
      </c>
      <c r="F252" s="175">
        <f t="shared" si="336"/>
        <v>0</v>
      </c>
      <c r="G252" s="174">
        <f t="shared" si="336"/>
        <v>0</v>
      </c>
      <c r="H252" s="80">
        <f t="shared" si="336"/>
        <v>0</v>
      </c>
      <c r="I252" s="175">
        <f t="shared" si="336"/>
        <v>0</v>
      </c>
      <c r="J252" s="174">
        <f t="shared" si="336"/>
        <v>0</v>
      </c>
      <c r="K252" s="80">
        <f t="shared" si="336"/>
        <v>0</v>
      </c>
      <c r="L252" s="175">
        <f t="shared" si="336"/>
        <v>0</v>
      </c>
      <c r="M252" s="174">
        <f t="shared" si="336"/>
        <v>0</v>
      </c>
      <c r="N252" s="80">
        <f t="shared" si="336"/>
        <v>0</v>
      </c>
      <c r="O252" s="175">
        <f t="shared" si="336"/>
        <v>0</v>
      </c>
      <c r="P252" s="253"/>
    </row>
    <row r="253" spans="1:16" ht="12" hidden="1" customHeight="1" x14ac:dyDescent="0.25">
      <c r="A253" s="30">
        <v>6322</v>
      </c>
      <c r="B253" s="42" t="s">
        <v>220</v>
      </c>
      <c r="C253" s="222">
        <f t="shared" si="288"/>
        <v>0</v>
      </c>
      <c r="D253" s="176"/>
      <c r="E253" s="44"/>
      <c r="F253" s="96">
        <f t="shared" ref="F253:F258" si="337">D253+E253</f>
        <v>0</v>
      </c>
      <c r="G253" s="143"/>
      <c r="H253" s="31"/>
      <c r="I253" s="96">
        <f t="shared" ref="I253:I258" si="338">G253+H253</f>
        <v>0</v>
      </c>
      <c r="J253" s="143"/>
      <c r="K253" s="31"/>
      <c r="L253" s="96">
        <f t="shared" ref="L253:L258" si="339">K253+J253</f>
        <v>0</v>
      </c>
      <c r="M253" s="143"/>
      <c r="N253" s="31"/>
      <c r="O253" s="96">
        <f t="shared" ref="O253:O258" si="340">N253+M253</f>
        <v>0</v>
      </c>
      <c r="P253" s="254"/>
    </row>
    <row r="254" spans="1:16" ht="24" hidden="1" customHeight="1" x14ac:dyDescent="0.25">
      <c r="A254" s="30">
        <v>6323</v>
      </c>
      <c r="B254" s="42" t="s">
        <v>308</v>
      </c>
      <c r="C254" s="222">
        <f t="shared" si="288"/>
        <v>0</v>
      </c>
      <c r="D254" s="176"/>
      <c r="E254" s="44"/>
      <c r="F254" s="96">
        <f t="shared" si="337"/>
        <v>0</v>
      </c>
      <c r="G254" s="143"/>
      <c r="H254" s="31"/>
      <c r="I254" s="96">
        <f t="shared" si="338"/>
        <v>0</v>
      </c>
      <c r="J254" s="143"/>
      <c r="K254" s="31"/>
      <c r="L254" s="96">
        <f t="shared" si="339"/>
        <v>0</v>
      </c>
      <c r="M254" s="143"/>
      <c r="N254" s="31"/>
      <c r="O254" s="96">
        <f t="shared" si="340"/>
        <v>0</v>
      </c>
      <c r="P254" s="254"/>
    </row>
    <row r="255" spans="1:16" ht="24" hidden="1" customHeight="1" x14ac:dyDescent="0.25">
      <c r="A255" s="30">
        <v>6324</v>
      </c>
      <c r="B255" s="42" t="s">
        <v>269</v>
      </c>
      <c r="C255" s="222">
        <f t="shared" si="288"/>
        <v>0</v>
      </c>
      <c r="D255" s="176"/>
      <c r="E255" s="44"/>
      <c r="F255" s="96">
        <f t="shared" si="337"/>
        <v>0</v>
      </c>
      <c r="G255" s="143"/>
      <c r="H255" s="31"/>
      <c r="I255" s="96">
        <f t="shared" si="338"/>
        <v>0</v>
      </c>
      <c r="J255" s="143"/>
      <c r="K255" s="31"/>
      <c r="L255" s="96">
        <f t="shared" si="339"/>
        <v>0</v>
      </c>
      <c r="M255" s="143"/>
      <c r="N255" s="31"/>
      <c r="O255" s="96">
        <f t="shared" si="340"/>
        <v>0</v>
      </c>
      <c r="P255" s="254"/>
    </row>
    <row r="256" spans="1:16" ht="12" hidden="1" customHeight="1" x14ac:dyDescent="0.25">
      <c r="A256" s="27">
        <v>6329</v>
      </c>
      <c r="B256" s="39" t="s">
        <v>270</v>
      </c>
      <c r="C256" s="221">
        <f t="shared" si="288"/>
        <v>0</v>
      </c>
      <c r="D256" s="177"/>
      <c r="E256" s="41"/>
      <c r="F256" s="175">
        <f t="shared" si="337"/>
        <v>0</v>
      </c>
      <c r="G256" s="142"/>
      <c r="H256" s="28"/>
      <c r="I256" s="175">
        <f t="shared" si="338"/>
        <v>0</v>
      </c>
      <c r="J256" s="142"/>
      <c r="K256" s="28"/>
      <c r="L256" s="175">
        <f t="shared" si="339"/>
        <v>0</v>
      </c>
      <c r="M256" s="142"/>
      <c r="N256" s="28"/>
      <c r="O256" s="175">
        <f t="shared" si="340"/>
        <v>0</v>
      </c>
      <c r="P256" s="253"/>
    </row>
    <row r="257" spans="1:16" ht="24" hidden="1" customHeight="1" x14ac:dyDescent="0.25">
      <c r="A257" s="92">
        <v>6330</v>
      </c>
      <c r="B257" s="93" t="s">
        <v>221</v>
      </c>
      <c r="C257" s="234">
        <f t="shared" si="288"/>
        <v>0</v>
      </c>
      <c r="D257" s="180"/>
      <c r="E257" s="85"/>
      <c r="F257" s="91">
        <f t="shared" si="337"/>
        <v>0</v>
      </c>
      <c r="G257" s="196"/>
      <c r="H257" s="194"/>
      <c r="I257" s="91">
        <f t="shared" si="338"/>
        <v>0</v>
      </c>
      <c r="J257" s="196"/>
      <c r="K257" s="194"/>
      <c r="L257" s="91">
        <f t="shared" si="339"/>
        <v>0</v>
      </c>
      <c r="M257" s="196"/>
      <c r="N257" s="194"/>
      <c r="O257" s="91">
        <f t="shared" si="340"/>
        <v>0</v>
      </c>
      <c r="P257" s="264"/>
    </row>
    <row r="258" spans="1:16" ht="12" hidden="1" customHeight="1" x14ac:dyDescent="0.25">
      <c r="A258" s="77">
        <v>6360</v>
      </c>
      <c r="B258" s="42" t="s">
        <v>222</v>
      </c>
      <c r="C258" s="222">
        <f t="shared" si="288"/>
        <v>0</v>
      </c>
      <c r="D258" s="176"/>
      <c r="E258" s="44"/>
      <c r="F258" s="96">
        <f t="shared" si="337"/>
        <v>0</v>
      </c>
      <c r="G258" s="143"/>
      <c r="H258" s="31"/>
      <c r="I258" s="96">
        <f t="shared" si="338"/>
        <v>0</v>
      </c>
      <c r="J258" s="143"/>
      <c r="K258" s="31"/>
      <c r="L258" s="96">
        <f t="shared" si="339"/>
        <v>0</v>
      </c>
      <c r="M258" s="143"/>
      <c r="N258" s="31"/>
      <c r="O258" s="96">
        <f t="shared" si="340"/>
        <v>0</v>
      </c>
      <c r="P258" s="254"/>
    </row>
    <row r="259" spans="1:16" ht="36" x14ac:dyDescent="0.25">
      <c r="A259" s="34">
        <v>6400</v>
      </c>
      <c r="B259" s="74" t="s">
        <v>223</v>
      </c>
      <c r="C259" s="220">
        <f t="shared" si="288"/>
        <v>11169</v>
      </c>
      <c r="D259" s="170">
        <f>SUM(D260,D264)</f>
        <v>11169</v>
      </c>
      <c r="E259" s="37">
        <f t="shared" ref="E259:O259" si="341">SUM(E260,E264)</f>
        <v>0</v>
      </c>
      <c r="F259" s="171">
        <f t="shared" si="341"/>
        <v>11169</v>
      </c>
      <c r="G259" s="170">
        <f t="shared" si="341"/>
        <v>0</v>
      </c>
      <c r="H259" s="37">
        <f t="shared" si="341"/>
        <v>0</v>
      </c>
      <c r="I259" s="171">
        <f t="shared" si="341"/>
        <v>0</v>
      </c>
      <c r="J259" s="170">
        <f t="shared" si="341"/>
        <v>0</v>
      </c>
      <c r="K259" s="37">
        <f t="shared" si="341"/>
        <v>0</v>
      </c>
      <c r="L259" s="171">
        <f t="shared" si="341"/>
        <v>0</v>
      </c>
      <c r="M259" s="170">
        <f t="shared" si="341"/>
        <v>0</v>
      </c>
      <c r="N259" s="37">
        <f t="shared" si="341"/>
        <v>0</v>
      </c>
      <c r="O259" s="171">
        <f t="shared" si="341"/>
        <v>0</v>
      </c>
      <c r="P259" s="256"/>
    </row>
    <row r="260" spans="1:16" ht="24" hidden="1" x14ac:dyDescent="0.25">
      <c r="A260" s="274">
        <v>6410</v>
      </c>
      <c r="B260" s="39" t="s">
        <v>224</v>
      </c>
      <c r="C260" s="221">
        <f t="shared" si="288"/>
        <v>0</v>
      </c>
      <c r="D260" s="174">
        <f>SUM(D261:D263)</f>
        <v>0</v>
      </c>
      <c r="E260" s="80">
        <f t="shared" ref="E260:O260" si="342">SUM(E261:E263)</f>
        <v>0</v>
      </c>
      <c r="F260" s="175">
        <f t="shared" si="342"/>
        <v>0</v>
      </c>
      <c r="G260" s="174">
        <f t="shared" si="342"/>
        <v>0</v>
      </c>
      <c r="H260" s="80">
        <f t="shared" si="342"/>
        <v>0</v>
      </c>
      <c r="I260" s="175">
        <f t="shared" si="342"/>
        <v>0</v>
      </c>
      <c r="J260" s="174">
        <f t="shared" si="342"/>
        <v>0</v>
      </c>
      <c r="K260" s="80">
        <f t="shared" si="342"/>
        <v>0</v>
      </c>
      <c r="L260" s="175">
        <f t="shared" si="342"/>
        <v>0</v>
      </c>
      <c r="M260" s="174">
        <f t="shared" si="342"/>
        <v>0</v>
      </c>
      <c r="N260" s="80">
        <f t="shared" si="342"/>
        <v>0</v>
      </c>
      <c r="O260" s="175">
        <f t="shared" si="342"/>
        <v>0</v>
      </c>
      <c r="P260" s="253"/>
    </row>
    <row r="261" spans="1:16" ht="12" hidden="1" customHeight="1" x14ac:dyDescent="0.25">
      <c r="A261" s="30">
        <v>6411</v>
      </c>
      <c r="B261" s="95" t="s">
        <v>225</v>
      </c>
      <c r="C261" s="222">
        <f t="shared" si="288"/>
        <v>0</v>
      </c>
      <c r="D261" s="176"/>
      <c r="E261" s="44"/>
      <c r="F261" s="96">
        <f t="shared" ref="F261:F263" si="343">D261+E261</f>
        <v>0</v>
      </c>
      <c r="G261" s="143"/>
      <c r="H261" s="31"/>
      <c r="I261" s="96">
        <f t="shared" ref="I261:I263" si="344">G261+H261</f>
        <v>0</v>
      </c>
      <c r="J261" s="143"/>
      <c r="K261" s="31"/>
      <c r="L261" s="96">
        <f t="shared" ref="L261:L263" si="345">K261+J261</f>
        <v>0</v>
      </c>
      <c r="M261" s="143"/>
      <c r="N261" s="31"/>
      <c r="O261" s="96">
        <f t="shared" ref="O261:O263" si="346">N261+M261</f>
        <v>0</v>
      </c>
      <c r="P261" s="254"/>
    </row>
    <row r="262" spans="1:16" ht="36" hidden="1" customHeight="1" x14ac:dyDescent="0.25">
      <c r="A262" s="30">
        <v>6412</v>
      </c>
      <c r="B262" s="42" t="s">
        <v>226</v>
      </c>
      <c r="C262" s="222">
        <f t="shared" si="288"/>
        <v>0</v>
      </c>
      <c r="D262" s="176"/>
      <c r="E262" s="44"/>
      <c r="F262" s="96">
        <f t="shared" si="343"/>
        <v>0</v>
      </c>
      <c r="G262" s="143"/>
      <c r="H262" s="31"/>
      <c r="I262" s="96">
        <f t="shared" si="344"/>
        <v>0</v>
      </c>
      <c r="J262" s="143"/>
      <c r="K262" s="31"/>
      <c r="L262" s="96">
        <f t="shared" si="345"/>
        <v>0</v>
      </c>
      <c r="M262" s="143"/>
      <c r="N262" s="31"/>
      <c r="O262" s="96">
        <f t="shared" si="346"/>
        <v>0</v>
      </c>
      <c r="P262" s="254"/>
    </row>
    <row r="263" spans="1:16" ht="36" hidden="1" customHeight="1" x14ac:dyDescent="0.25">
      <c r="A263" s="30">
        <v>6419</v>
      </c>
      <c r="B263" s="42" t="s">
        <v>227</v>
      </c>
      <c r="C263" s="222">
        <f t="shared" si="288"/>
        <v>0</v>
      </c>
      <c r="D263" s="176"/>
      <c r="E263" s="44"/>
      <c r="F263" s="96">
        <f t="shared" si="343"/>
        <v>0</v>
      </c>
      <c r="G263" s="143"/>
      <c r="H263" s="31"/>
      <c r="I263" s="96">
        <f t="shared" si="344"/>
        <v>0</v>
      </c>
      <c r="J263" s="143"/>
      <c r="K263" s="31"/>
      <c r="L263" s="96">
        <f t="shared" si="345"/>
        <v>0</v>
      </c>
      <c r="M263" s="143"/>
      <c r="N263" s="31"/>
      <c r="O263" s="96">
        <f t="shared" si="346"/>
        <v>0</v>
      </c>
      <c r="P263" s="254"/>
    </row>
    <row r="264" spans="1:16" ht="48" x14ac:dyDescent="0.25">
      <c r="A264" s="77">
        <v>6420</v>
      </c>
      <c r="B264" s="42" t="s">
        <v>309</v>
      </c>
      <c r="C264" s="222">
        <f t="shared" si="288"/>
        <v>11169</v>
      </c>
      <c r="D264" s="172">
        <f>SUM(D265:D268)</f>
        <v>11169</v>
      </c>
      <c r="E264" s="78">
        <f t="shared" ref="E264:F264" si="347">SUM(E265:E268)</f>
        <v>0</v>
      </c>
      <c r="F264" s="96">
        <f t="shared" si="347"/>
        <v>11169</v>
      </c>
      <c r="G264" s="172">
        <f>SUM(G265:G268)</f>
        <v>0</v>
      </c>
      <c r="H264" s="78">
        <f t="shared" ref="H264:I264" si="348">SUM(H265:H268)</f>
        <v>0</v>
      </c>
      <c r="I264" s="96">
        <f t="shared" si="348"/>
        <v>0</v>
      </c>
      <c r="J264" s="172">
        <f>SUM(J265:J268)</f>
        <v>0</v>
      </c>
      <c r="K264" s="78">
        <f t="shared" ref="K264:L264" si="349">SUM(K265:K268)</f>
        <v>0</v>
      </c>
      <c r="L264" s="96">
        <f t="shared" si="349"/>
        <v>0</v>
      </c>
      <c r="M264" s="172">
        <f>SUM(M265:M268)</f>
        <v>0</v>
      </c>
      <c r="N264" s="78">
        <f t="shared" ref="N264:O264" si="350">SUM(N265:N268)</f>
        <v>0</v>
      </c>
      <c r="O264" s="96">
        <f t="shared" si="350"/>
        <v>0</v>
      </c>
      <c r="P264" s="254"/>
    </row>
    <row r="265" spans="1:16" ht="36" hidden="1" customHeight="1" x14ac:dyDescent="0.25">
      <c r="A265" s="30">
        <v>6421</v>
      </c>
      <c r="B265" s="42" t="s">
        <v>310</v>
      </c>
      <c r="C265" s="222">
        <f t="shared" si="288"/>
        <v>0</v>
      </c>
      <c r="D265" s="176"/>
      <c r="E265" s="44"/>
      <c r="F265" s="96">
        <f t="shared" ref="F265:F268" si="351">D265+E265</f>
        <v>0</v>
      </c>
      <c r="G265" s="143"/>
      <c r="H265" s="31"/>
      <c r="I265" s="96">
        <f t="shared" ref="I265:I268" si="352">G265+H265</f>
        <v>0</v>
      </c>
      <c r="J265" s="143"/>
      <c r="K265" s="31"/>
      <c r="L265" s="96">
        <f t="shared" ref="L265:L268" si="353">K265+J265</f>
        <v>0</v>
      </c>
      <c r="M265" s="143"/>
      <c r="N265" s="31"/>
      <c r="O265" s="96">
        <f t="shared" ref="O265:O268" si="354">N265+M265</f>
        <v>0</v>
      </c>
      <c r="P265" s="254"/>
    </row>
    <row r="266" spans="1:16" ht="12" customHeight="1" x14ac:dyDescent="0.25">
      <c r="A266" s="30">
        <v>6422</v>
      </c>
      <c r="B266" s="42" t="s">
        <v>228</v>
      </c>
      <c r="C266" s="222">
        <f t="shared" si="288"/>
        <v>11169</v>
      </c>
      <c r="D266" s="176"/>
      <c r="E266" s="44">
        <v>11169</v>
      </c>
      <c r="F266" s="96">
        <f t="shared" si="351"/>
        <v>11169</v>
      </c>
      <c r="G266" s="143"/>
      <c r="H266" s="31"/>
      <c r="I266" s="96">
        <f t="shared" si="352"/>
        <v>0</v>
      </c>
      <c r="J266" s="143"/>
      <c r="K266" s="31"/>
      <c r="L266" s="96">
        <f t="shared" si="353"/>
        <v>0</v>
      </c>
      <c r="M266" s="143"/>
      <c r="N266" s="31"/>
      <c r="O266" s="96">
        <f t="shared" si="354"/>
        <v>0</v>
      </c>
      <c r="P266" s="254"/>
    </row>
    <row r="267" spans="1:16" ht="13.5" hidden="1" customHeight="1" x14ac:dyDescent="0.25">
      <c r="A267" s="30">
        <v>6423</v>
      </c>
      <c r="B267" s="42" t="s">
        <v>229</v>
      </c>
      <c r="C267" s="222">
        <f t="shared" si="288"/>
        <v>0</v>
      </c>
      <c r="D267" s="176"/>
      <c r="E267" s="44"/>
      <c r="F267" s="96">
        <f t="shared" si="351"/>
        <v>0</v>
      </c>
      <c r="G267" s="143"/>
      <c r="H267" s="31"/>
      <c r="I267" s="96">
        <f t="shared" si="352"/>
        <v>0</v>
      </c>
      <c r="J267" s="143"/>
      <c r="K267" s="31"/>
      <c r="L267" s="96">
        <f t="shared" si="353"/>
        <v>0</v>
      </c>
      <c r="M267" s="143"/>
      <c r="N267" s="31"/>
      <c r="O267" s="96">
        <f t="shared" si="354"/>
        <v>0</v>
      </c>
      <c r="P267" s="254"/>
    </row>
    <row r="268" spans="1:16" ht="36" hidden="1" customHeight="1" x14ac:dyDescent="0.25">
      <c r="A268" s="30">
        <v>6424</v>
      </c>
      <c r="B268" s="42" t="s">
        <v>230</v>
      </c>
      <c r="C268" s="222">
        <f t="shared" si="288"/>
        <v>0</v>
      </c>
      <c r="D268" s="176">
        <v>11169</v>
      </c>
      <c r="E268" s="44">
        <v>-11169</v>
      </c>
      <c r="F268" s="96">
        <f t="shared" si="351"/>
        <v>0</v>
      </c>
      <c r="G268" s="143"/>
      <c r="H268" s="31"/>
      <c r="I268" s="96">
        <f t="shared" si="352"/>
        <v>0</v>
      </c>
      <c r="J268" s="143"/>
      <c r="K268" s="31"/>
      <c r="L268" s="96">
        <f t="shared" si="353"/>
        <v>0</v>
      </c>
      <c r="M268" s="143"/>
      <c r="N268" s="31"/>
      <c r="O268" s="96">
        <f t="shared" si="354"/>
        <v>0</v>
      </c>
      <c r="P268" s="254"/>
    </row>
    <row r="269" spans="1:16" ht="48" hidden="1" x14ac:dyDescent="0.25">
      <c r="A269" s="98">
        <v>7000</v>
      </c>
      <c r="B269" s="98" t="s">
        <v>311</v>
      </c>
      <c r="C269" s="236">
        <f t="shared" si="288"/>
        <v>0</v>
      </c>
      <c r="D269" s="183">
        <f>SUM(D270,D281)</f>
        <v>0</v>
      </c>
      <c r="E269" s="99">
        <f t="shared" ref="E269:F269" si="355">SUM(E270,E281)</f>
        <v>0</v>
      </c>
      <c r="F269" s="184">
        <f t="shared" si="355"/>
        <v>0</v>
      </c>
      <c r="G269" s="183">
        <f>SUM(G270,G281)</f>
        <v>0</v>
      </c>
      <c r="H269" s="99">
        <f t="shared" ref="H269:I269" si="356">SUM(H270,H281)</f>
        <v>0</v>
      </c>
      <c r="I269" s="184">
        <f t="shared" si="356"/>
        <v>0</v>
      </c>
      <c r="J269" s="183">
        <f>SUM(J270,J281)</f>
        <v>0</v>
      </c>
      <c r="K269" s="99">
        <f t="shared" ref="K269:L269" si="357">SUM(K270,K281)</f>
        <v>0</v>
      </c>
      <c r="L269" s="184">
        <f t="shared" si="357"/>
        <v>0</v>
      </c>
      <c r="M269" s="183">
        <f>SUM(M270,M281)</f>
        <v>0</v>
      </c>
      <c r="N269" s="99">
        <f t="shared" ref="N269:O269" si="358">SUM(N270,N281)</f>
        <v>0</v>
      </c>
      <c r="O269" s="184">
        <f t="shared" si="358"/>
        <v>0</v>
      </c>
      <c r="P269" s="266"/>
    </row>
    <row r="270" spans="1:16" ht="24" hidden="1" x14ac:dyDescent="0.25">
      <c r="A270" s="34">
        <v>7200</v>
      </c>
      <c r="B270" s="74" t="s">
        <v>312</v>
      </c>
      <c r="C270" s="220">
        <f t="shared" si="288"/>
        <v>0</v>
      </c>
      <c r="D270" s="170">
        <f>SUM(D271,D272,D275,D276,D280)</f>
        <v>0</v>
      </c>
      <c r="E270" s="37">
        <f t="shared" ref="E270:F270" si="359">SUM(E271,E272,E275,E276,E280)</f>
        <v>0</v>
      </c>
      <c r="F270" s="171">
        <f t="shared" si="359"/>
        <v>0</v>
      </c>
      <c r="G270" s="170">
        <f>SUM(G271,G272,G275,G276,G280)</f>
        <v>0</v>
      </c>
      <c r="H270" s="37">
        <f t="shared" ref="H270:I270" si="360">SUM(H271,H272,H275,H276,H280)</f>
        <v>0</v>
      </c>
      <c r="I270" s="171">
        <f t="shared" si="360"/>
        <v>0</v>
      </c>
      <c r="J270" s="170">
        <f>SUM(J271,J272,J275,J276,J280)</f>
        <v>0</v>
      </c>
      <c r="K270" s="37">
        <f t="shared" ref="K270:L270" si="361">SUM(K271,K272,K275,K276,K280)</f>
        <v>0</v>
      </c>
      <c r="L270" s="171">
        <f t="shared" si="361"/>
        <v>0</v>
      </c>
      <c r="M270" s="170">
        <f>SUM(M271,M272,M275,M276,M280)</f>
        <v>0</v>
      </c>
      <c r="N270" s="37">
        <f t="shared" ref="N270:O270" si="362">SUM(N271,N272,N275,N276,N280)</f>
        <v>0</v>
      </c>
      <c r="O270" s="171">
        <f t="shared" si="362"/>
        <v>0</v>
      </c>
      <c r="P270" s="256"/>
    </row>
    <row r="271" spans="1:16" ht="24" hidden="1" customHeight="1" x14ac:dyDescent="0.25">
      <c r="A271" s="274">
        <v>7210</v>
      </c>
      <c r="B271" s="39" t="s">
        <v>231</v>
      </c>
      <c r="C271" s="221">
        <f t="shared" si="288"/>
        <v>0</v>
      </c>
      <c r="D271" s="177"/>
      <c r="E271" s="41"/>
      <c r="F271" s="175">
        <f>D271+E271</f>
        <v>0</v>
      </c>
      <c r="G271" s="142"/>
      <c r="H271" s="28"/>
      <c r="I271" s="175">
        <f>G271+H271</f>
        <v>0</v>
      </c>
      <c r="J271" s="142"/>
      <c r="K271" s="28"/>
      <c r="L271" s="175">
        <f>K271+J271</f>
        <v>0</v>
      </c>
      <c r="M271" s="142"/>
      <c r="N271" s="28"/>
      <c r="O271" s="175">
        <f>N271+M271</f>
        <v>0</v>
      </c>
      <c r="P271" s="253"/>
    </row>
    <row r="272" spans="1:16" s="97" customFormat="1" ht="24" hidden="1" x14ac:dyDescent="0.25">
      <c r="A272" s="77">
        <v>7220</v>
      </c>
      <c r="B272" s="42" t="s">
        <v>313</v>
      </c>
      <c r="C272" s="222">
        <f t="shared" si="288"/>
        <v>0</v>
      </c>
      <c r="D272" s="172">
        <f>SUM(D273:D274)</f>
        <v>0</v>
      </c>
      <c r="E272" s="78">
        <f t="shared" ref="E272:F272" si="363">SUM(E273:E274)</f>
        <v>0</v>
      </c>
      <c r="F272" s="96">
        <f t="shared" si="363"/>
        <v>0</v>
      </c>
      <c r="G272" s="172">
        <f>SUM(G273:G274)</f>
        <v>0</v>
      </c>
      <c r="H272" s="78">
        <f t="shared" ref="H272:I272" si="364">SUM(H273:H274)</f>
        <v>0</v>
      </c>
      <c r="I272" s="96">
        <f t="shared" si="364"/>
        <v>0</v>
      </c>
      <c r="J272" s="172">
        <f>SUM(J273:J274)</f>
        <v>0</v>
      </c>
      <c r="K272" s="78">
        <f t="shared" ref="K272:L272" si="365">SUM(K273:K274)</f>
        <v>0</v>
      </c>
      <c r="L272" s="96">
        <f t="shared" si="365"/>
        <v>0</v>
      </c>
      <c r="M272" s="172">
        <f>SUM(M273:M274)</f>
        <v>0</v>
      </c>
      <c r="N272" s="78">
        <f t="shared" ref="N272:O272" si="366">SUM(N273:N274)</f>
        <v>0</v>
      </c>
      <c r="O272" s="96">
        <f t="shared" si="366"/>
        <v>0</v>
      </c>
      <c r="P272" s="254"/>
    </row>
    <row r="273" spans="1:16" s="97" customFormat="1" ht="36" hidden="1" customHeight="1" x14ac:dyDescent="0.25">
      <c r="A273" s="30">
        <v>7221</v>
      </c>
      <c r="B273" s="42" t="s">
        <v>232</v>
      </c>
      <c r="C273" s="222">
        <f t="shared" si="288"/>
        <v>0</v>
      </c>
      <c r="D273" s="176"/>
      <c r="E273" s="44"/>
      <c r="F273" s="96">
        <f t="shared" ref="F273:F275" si="367">D273+E273</f>
        <v>0</v>
      </c>
      <c r="G273" s="143"/>
      <c r="H273" s="31"/>
      <c r="I273" s="96">
        <f t="shared" ref="I273:I275" si="368">G273+H273</f>
        <v>0</v>
      </c>
      <c r="J273" s="143"/>
      <c r="K273" s="31"/>
      <c r="L273" s="96">
        <f t="shared" ref="L273:L275" si="369">K273+J273</f>
        <v>0</v>
      </c>
      <c r="M273" s="143"/>
      <c r="N273" s="31"/>
      <c r="O273" s="96">
        <f t="shared" ref="O273:O275" si="370">N273+M273</f>
        <v>0</v>
      </c>
      <c r="P273" s="254"/>
    </row>
    <row r="274" spans="1:16" s="97" customFormat="1" ht="36" hidden="1" customHeight="1" x14ac:dyDescent="0.25">
      <c r="A274" s="30">
        <v>7222</v>
      </c>
      <c r="B274" s="42" t="s">
        <v>233</v>
      </c>
      <c r="C274" s="222">
        <f t="shared" si="288"/>
        <v>0</v>
      </c>
      <c r="D274" s="176"/>
      <c r="E274" s="44"/>
      <c r="F274" s="96">
        <f t="shared" si="367"/>
        <v>0</v>
      </c>
      <c r="G274" s="143"/>
      <c r="H274" s="31"/>
      <c r="I274" s="96">
        <f t="shared" si="368"/>
        <v>0</v>
      </c>
      <c r="J274" s="143"/>
      <c r="K274" s="31"/>
      <c r="L274" s="96">
        <f t="shared" si="369"/>
        <v>0</v>
      </c>
      <c r="M274" s="143"/>
      <c r="N274" s="31"/>
      <c r="O274" s="96">
        <f t="shared" si="370"/>
        <v>0</v>
      </c>
      <c r="P274" s="254"/>
    </row>
    <row r="275" spans="1:16" ht="24" hidden="1" customHeight="1" x14ac:dyDescent="0.25">
      <c r="A275" s="77">
        <v>7230</v>
      </c>
      <c r="B275" s="42" t="s">
        <v>274</v>
      </c>
      <c r="C275" s="222">
        <f t="shared" si="288"/>
        <v>0</v>
      </c>
      <c r="D275" s="176"/>
      <c r="E275" s="44"/>
      <c r="F275" s="96">
        <f t="shared" si="367"/>
        <v>0</v>
      </c>
      <c r="G275" s="143"/>
      <c r="H275" s="31"/>
      <c r="I275" s="96">
        <f t="shared" si="368"/>
        <v>0</v>
      </c>
      <c r="J275" s="143"/>
      <c r="K275" s="31"/>
      <c r="L275" s="96">
        <f t="shared" si="369"/>
        <v>0</v>
      </c>
      <c r="M275" s="143"/>
      <c r="N275" s="31"/>
      <c r="O275" s="96">
        <f t="shared" si="370"/>
        <v>0</v>
      </c>
      <c r="P275" s="254"/>
    </row>
    <row r="276" spans="1:16" ht="24" hidden="1" x14ac:dyDescent="0.25">
      <c r="A276" s="77">
        <v>7240</v>
      </c>
      <c r="B276" s="42" t="s">
        <v>234</v>
      </c>
      <c r="C276" s="222">
        <f t="shared" ref="C276:C301" si="371">F276+I276+L276+O276</f>
        <v>0</v>
      </c>
      <c r="D276" s="172">
        <f t="shared" ref="D276:O276" si="372">SUM(D277:D279)</f>
        <v>0</v>
      </c>
      <c r="E276" s="78">
        <f t="shared" si="372"/>
        <v>0</v>
      </c>
      <c r="F276" s="96">
        <f t="shared" si="372"/>
        <v>0</v>
      </c>
      <c r="G276" s="172">
        <f t="shared" si="372"/>
        <v>0</v>
      </c>
      <c r="H276" s="78">
        <f t="shared" si="372"/>
        <v>0</v>
      </c>
      <c r="I276" s="96">
        <f t="shared" si="372"/>
        <v>0</v>
      </c>
      <c r="J276" s="172">
        <f>SUM(J277:J279)</f>
        <v>0</v>
      </c>
      <c r="K276" s="78">
        <f t="shared" ref="K276:L276" si="373">SUM(K277:K279)</f>
        <v>0</v>
      </c>
      <c r="L276" s="96">
        <f t="shared" si="373"/>
        <v>0</v>
      </c>
      <c r="M276" s="172">
        <f t="shared" si="372"/>
        <v>0</v>
      </c>
      <c r="N276" s="78">
        <f t="shared" si="372"/>
        <v>0</v>
      </c>
      <c r="O276" s="96">
        <f t="shared" si="372"/>
        <v>0</v>
      </c>
      <c r="P276" s="254"/>
    </row>
    <row r="277" spans="1:16" ht="48" hidden="1" customHeight="1" x14ac:dyDescent="0.25">
      <c r="A277" s="30">
        <v>7245</v>
      </c>
      <c r="B277" s="42" t="s">
        <v>235</v>
      </c>
      <c r="C277" s="222">
        <f t="shared" si="371"/>
        <v>0</v>
      </c>
      <c r="D277" s="176"/>
      <c r="E277" s="44"/>
      <c r="F277" s="96">
        <f t="shared" ref="F277:F280" si="374">D277+E277</f>
        <v>0</v>
      </c>
      <c r="G277" s="143"/>
      <c r="H277" s="31"/>
      <c r="I277" s="96">
        <f t="shared" ref="I277:I280" si="375">G277+H277</f>
        <v>0</v>
      </c>
      <c r="J277" s="143"/>
      <c r="K277" s="31"/>
      <c r="L277" s="96">
        <f t="shared" ref="L277:L280" si="376">K277+J277</f>
        <v>0</v>
      </c>
      <c r="M277" s="143"/>
      <c r="N277" s="31"/>
      <c r="O277" s="96">
        <f t="shared" ref="O277:O280" si="377">N277+M277</f>
        <v>0</v>
      </c>
      <c r="P277" s="254"/>
    </row>
    <row r="278" spans="1:16" ht="84.75" hidden="1" customHeight="1" x14ac:dyDescent="0.25">
      <c r="A278" s="30">
        <v>7246</v>
      </c>
      <c r="B278" s="42" t="s">
        <v>236</v>
      </c>
      <c r="C278" s="222">
        <f t="shared" si="371"/>
        <v>0</v>
      </c>
      <c r="D278" s="176"/>
      <c r="E278" s="44"/>
      <c r="F278" s="96">
        <f t="shared" si="374"/>
        <v>0</v>
      </c>
      <c r="G278" s="143"/>
      <c r="H278" s="31"/>
      <c r="I278" s="96">
        <f t="shared" si="375"/>
        <v>0</v>
      </c>
      <c r="J278" s="143"/>
      <c r="K278" s="31"/>
      <c r="L278" s="96">
        <f t="shared" si="376"/>
        <v>0</v>
      </c>
      <c r="M278" s="143"/>
      <c r="N278" s="31"/>
      <c r="O278" s="96">
        <f t="shared" si="377"/>
        <v>0</v>
      </c>
      <c r="P278" s="254"/>
    </row>
    <row r="279" spans="1:16" ht="36" hidden="1" customHeight="1" x14ac:dyDescent="0.25">
      <c r="A279" s="30">
        <v>7247</v>
      </c>
      <c r="B279" s="42" t="s">
        <v>288</v>
      </c>
      <c r="C279" s="222">
        <f t="shared" si="371"/>
        <v>0</v>
      </c>
      <c r="D279" s="176"/>
      <c r="E279" s="44"/>
      <c r="F279" s="96">
        <f t="shared" si="374"/>
        <v>0</v>
      </c>
      <c r="G279" s="143"/>
      <c r="H279" s="31"/>
      <c r="I279" s="96">
        <f t="shared" si="375"/>
        <v>0</v>
      </c>
      <c r="J279" s="143"/>
      <c r="K279" s="31"/>
      <c r="L279" s="96">
        <f t="shared" si="376"/>
        <v>0</v>
      </c>
      <c r="M279" s="143"/>
      <c r="N279" s="31"/>
      <c r="O279" s="96">
        <f t="shared" si="377"/>
        <v>0</v>
      </c>
      <c r="P279" s="254"/>
    </row>
    <row r="280" spans="1:16" ht="24" hidden="1" customHeight="1" x14ac:dyDescent="0.25">
      <c r="A280" s="274">
        <v>7260</v>
      </c>
      <c r="B280" s="39" t="s">
        <v>237</v>
      </c>
      <c r="C280" s="221">
        <f t="shared" si="371"/>
        <v>0</v>
      </c>
      <c r="D280" s="177"/>
      <c r="E280" s="41"/>
      <c r="F280" s="175">
        <f t="shared" si="374"/>
        <v>0</v>
      </c>
      <c r="G280" s="142"/>
      <c r="H280" s="28"/>
      <c r="I280" s="175">
        <f t="shared" si="375"/>
        <v>0</v>
      </c>
      <c r="J280" s="142"/>
      <c r="K280" s="28"/>
      <c r="L280" s="175">
        <f t="shared" si="376"/>
        <v>0</v>
      </c>
      <c r="M280" s="142"/>
      <c r="N280" s="28"/>
      <c r="O280" s="175">
        <f t="shared" si="377"/>
        <v>0</v>
      </c>
      <c r="P280" s="253"/>
    </row>
    <row r="281" spans="1:16" hidden="1" x14ac:dyDescent="0.25">
      <c r="A281" s="54">
        <v>7700</v>
      </c>
      <c r="B281" s="107" t="s">
        <v>266</v>
      </c>
      <c r="C281" s="224">
        <f t="shared" si="371"/>
        <v>0</v>
      </c>
      <c r="D281" s="185">
        <f t="shared" ref="D281:O281" si="378">D282</f>
        <v>0</v>
      </c>
      <c r="E281" s="108">
        <f t="shared" si="378"/>
        <v>0</v>
      </c>
      <c r="F281" s="186">
        <f t="shared" si="378"/>
        <v>0</v>
      </c>
      <c r="G281" s="185">
        <f t="shared" si="378"/>
        <v>0</v>
      </c>
      <c r="H281" s="108">
        <f t="shared" si="378"/>
        <v>0</v>
      </c>
      <c r="I281" s="186">
        <f t="shared" si="378"/>
        <v>0</v>
      </c>
      <c r="J281" s="185">
        <f t="shared" si="378"/>
        <v>0</v>
      </c>
      <c r="K281" s="108">
        <f t="shared" si="378"/>
        <v>0</v>
      </c>
      <c r="L281" s="186">
        <f t="shared" si="378"/>
        <v>0</v>
      </c>
      <c r="M281" s="185">
        <f t="shared" si="378"/>
        <v>0</v>
      </c>
      <c r="N281" s="108">
        <f t="shared" si="378"/>
        <v>0</v>
      </c>
      <c r="O281" s="186">
        <f t="shared" si="378"/>
        <v>0</v>
      </c>
      <c r="P281" s="258"/>
    </row>
    <row r="282" spans="1:16" ht="12" hidden="1" customHeight="1" x14ac:dyDescent="0.25">
      <c r="A282" s="75">
        <v>7720</v>
      </c>
      <c r="B282" s="39" t="s">
        <v>267</v>
      </c>
      <c r="C282" s="223">
        <f t="shared" si="371"/>
        <v>0</v>
      </c>
      <c r="D282" s="187"/>
      <c r="E282" s="48"/>
      <c r="F282" s="94">
        <f>D282+E282</f>
        <v>0</v>
      </c>
      <c r="G282" s="197"/>
      <c r="H282" s="50"/>
      <c r="I282" s="94">
        <f>G282+H282</f>
        <v>0</v>
      </c>
      <c r="J282" s="197"/>
      <c r="K282" s="50"/>
      <c r="L282" s="94">
        <f>K282+J282</f>
        <v>0</v>
      </c>
      <c r="M282" s="197"/>
      <c r="N282" s="50"/>
      <c r="O282" s="94">
        <f>N282+M282</f>
        <v>0</v>
      </c>
      <c r="P282" s="257"/>
    </row>
    <row r="283" spans="1:16" hidden="1" x14ac:dyDescent="0.25">
      <c r="A283" s="126">
        <v>9000</v>
      </c>
      <c r="B283" s="127" t="s">
        <v>292</v>
      </c>
      <c r="C283" s="237">
        <f t="shared" si="371"/>
        <v>0</v>
      </c>
      <c r="D283" s="188">
        <f t="shared" ref="D283:O284" si="379">D284</f>
        <v>0</v>
      </c>
      <c r="E283" s="128">
        <f t="shared" si="379"/>
        <v>0</v>
      </c>
      <c r="F283" s="189">
        <f t="shared" si="379"/>
        <v>0</v>
      </c>
      <c r="G283" s="188">
        <f>G284</f>
        <v>0</v>
      </c>
      <c r="H283" s="128">
        <f t="shared" ref="H283:I283" si="380">H284</f>
        <v>0</v>
      </c>
      <c r="I283" s="189">
        <f t="shared" si="380"/>
        <v>0</v>
      </c>
      <c r="J283" s="188">
        <f t="shared" si="379"/>
        <v>0</v>
      </c>
      <c r="K283" s="128">
        <f t="shared" si="379"/>
        <v>0</v>
      </c>
      <c r="L283" s="189">
        <f t="shared" si="379"/>
        <v>0</v>
      </c>
      <c r="M283" s="188">
        <f t="shared" si="379"/>
        <v>0</v>
      </c>
      <c r="N283" s="128">
        <f t="shared" si="379"/>
        <v>0</v>
      </c>
      <c r="O283" s="189">
        <f t="shared" si="379"/>
        <v>0</v>
      </c>
      <c r="P283" s="267"/>
    </row>
    <row r="284" spans="1:16" ht="24" hidden="1" x14ac:dyDescent="0.25">
      <c r="A284" s="125">
        <v>9200</v>
      </c>
      <c r="B284" s="42" t="s">
        <v>293</v>
      </c>
      <c r="C284" s="228">
        <f t="shared" si="371"/>
        <v>0</v>
      </c>
      <c r="D284" s="87">
        <f t="shared" si="379"/>
        <v>0</v>
      </c>
      <c r="E284" s="76">
        <f t="shared" si="379"/>
        <v>0</v>
      </c>
      <c r="F284" s="160">
        <f t="shared" si="379"/>
        <v>0</v>
      </c>
      <c r="G284" s="87">
        <f t="shared" si="379"/>
        <v>0</v>
      </c>
      <c r="H284" s="76">
        <f t="shared" si="379"/>
        <v>0</v>
      </c>
      <c r="I284" s="160">
        <f t="shared" si="379"/>
        <v>0</v>
      </c>
      <c r="J284" s="87">
        <f t="shared" si="379"/>
        <v>0</v>
      </c>
      <c r="K284" s="76">
        <f t="shared" si="379"/>
        <v>0</v>
      </c>
      <c r="L284" s="160">
        <f t="shared" si="379"/>
        <v>0</v>
      </c>
      <c r="M284" s="87">
        <f t="shared" si="379"/>
        <v>0</v>
      </c>
      <c r="N284" s="76">
        <f t="shared" si="379"/>
        <v>0</v>
      </c>
      <c r="O284" s="160">
        <f t="shared" si="379"/>
        <v>0</v>
      </c>
      <c r="P284" s="259"/>
    </row>
    <row r="285" spans="1:16" ht="24" hidden="1" customHeight="1" x14ac:dyDescent="0.25">
      <c r="A285" s="124">
        <v>9230</v>
      </c>
      <c r="B285" s="42" t="s">
        <v>294</v>
      </c>
      <c r="C285" s="228">
        <f t="shared" si="371"/>
        <v>0</v>
      </c>
      <c r="D285" s="178"/>
      <c r="E285" s="79"/>
      <c r="F285" s="160">
        <f>D285+E285</f>
        <v>0</v>
      </c>
      <c r="G285" s="173"/>
      <c r="H285" s="132"/>
      <c r="I285" s="160">
        <f>G285+H285</f>
        <v>0</v>
      </c>
      <c r="J285" s="173"/>
      <c r="K285" s="132"/>
      <c r="L285" s="160">
        <f>K285+J285</f>
        <v>0</v>
      </c>
      <c r="M285" s="173"/>
      <c r="N285" s="132"/>
      <c r="O285" s="160">
        <f>N285+M285</f>
        <v>0</v>
      </c>
      <c r="P285" s="259"/>
    </row>
    <row r="286" spans="1:16" hidden="1" x14ac:dyDescent="0.25">
      <c r="A286" s="95"/>
      <c r="B286" s="42" t="s">
        <v>238</v>
      </c>
      <c r="C286" s="222">
        <f t="shared" si="371"/>
        <v>0</v>
      </c>
      <c r="D286" s="172">
        <f>SUM(D287:D288)</f>
        <v>0</v>
      </c>
      <c r="E286" s="78">
        <f t="shared" ref="E286:F286" si="381">SUM(E287:E288)</f>
        <v>0</v>
      </c>
      <c r="F286" s="96">
        <f t="shared" si="381"/>
        <v>0</v>
      </c>
      <c r="G286" s="172">
        <f>SUM(G287:G288)</f>
        <v>0</v>
      </c>
      <c r="H286" s="78">
        <f t="shared" ref="H286:I286" si="382">SUM(H287:H288)</f>
        <v>0</v>
      </c>
      <c r="I286" s="96">
        <f t="shared" si="382"/>
        <v>0</v>
      </c>
      <c r="J286" s="172">
        <f>SUM(J287:J288)</f>
        <v>0</v>
      </c>
      <c r="K286" s="78">
        <f t="shared" ref="K286:L286" si="383">SUM(K287:K288)</f>
        <v>0</v>
      </c>
      <c r="L286" s="96">
        <f t="shared" si="383"/>
        <v>0</v>
      </c>
      <c r="M286" s="172">
        <f>SUM(M287:M288)</f>
        <v>0</v>
      </c>
      <c r="N286" s="78">
        <f t="shared" ref="N286:O286" si="384">SUM(N287:N288)</f>
        <v>0</v>
      </c>
      <c r="O286" s="96">
        <f t="shared" si="384"/>
        <v>0</v>
      </c>
      <c r="P286" s="254"/>
    </row>
    <row r="287" spans="1:16" ht="12" hidden="1" customHeight="1" x14ac:dyDescent="0.25">
      <c r="A287" s="95" t="s">
        <v>239</v>
      </c>
      <c r="B287" s="30" t="s">
        <v>240</v>
      </c>
      <c r="C287" s="222">
        <f t="shared" si="371"/>
        <v>0</v>
      </c>
      <c r="D287" s="176"/>
      <c r="E287" s="44"/>
      <c r="F287" s="96">
        <f t="shared" ref="F287:F288" si="385">D287+E287</f>
        <v>0</v>
      </c>
      <c r="G287" s="143"/>
      <c r="H287" s="31"/>
      <c r="I287" s="96">
        <f t="shared" ref="I287:I288" si="386">G287+H287</f>
        <v>0</v>
      </c>
      <c r="J287" s="143"/>
      <c r="K287" s="31"/>
      <c r="L287" s="96">
        <f t="shared" ref="L287:L288" si="387">K287+J287</f>
        <v>0</v>
      </c>
      <c r="M287" s="143"/>
      <c r="N287" s="31"/>
      <c r="O287" s="96">
        <f t="shared" ref="O287:O288" si="388">N287+M287</f>
        <v>0</v>
      </c>
      <c r="P287" s="254"/>
    </row>
    <row r="288" spans="1:16" ht="24" hidden="1" customHeight="1" x14ac:dyDescent="0.25">
      <c r="A288" s="95" t="s">
        <v>241</v>
      </c>
      <c r="B288" s="100" t="s">
        <v>242</v>
      </c>
      <c r="C288" s="221">
        <f t="shared" si="371"/>
        <v>0</v>
      </c>
      <c r="D288" s="177"/>
      <c r="E288" s="41"/>
      <c r="F288" s="175">
        <f t="shared" si="385"/>
        <v>0</v>
      </c>
      <c r="G288" s="142"/>
      <c r="H288" s="28"/>
      <c r="I288" s="175">
        <f t="shared" si="386"/>
        <v>0</v>
      </c>
      <c r="J288" s="142"/>
      <c r="K288" s="28"/>
      <c r="L288" s="175">
        <f t="shared" si="387"/>
        <v>0</v>
      </c>
      <c r="M288" s="142"/>
      <c r="N288" s="28"/>
      <c r="O288" s="175">
        <f t="shared" si="388"/>
        <v>0</v>
      </c>
      <c r="P288" s="253"/>
    </row>
    <row r="289" spans="1:16" ht="12.75" thickBot="1" x14ac:dyDescent="0.3">
      <c r="A289" s="111"/>
      <c r="B289" s="111" t="s">
        <v>243</v>
      </c>
      <c r="C289" s="238">
        <f t="shared" si="371"/>
        <v>383868</v>
      </c>
      <c r="D289" s="190">
        <f t="shared" ref="D289:O289" si="389">SUM(D286,D269,D230,D195,D187,D173,D75,D53,D283)</f>
        <v>383868</v>
      </c>
      <c r="E289" s="112">
        <f t="shared" si="389"/>
        <v>0</v>
      </c>
      <c r="F289" s="113">
        <f t="shared" si="389"/>
        <v>383868</v>
      </c>
      <c r="G289" s="190">
        <f t="shared" si="389"/>
        <v>0</v>
      </c>
      <c r="H289" s="112">
        <f t="shared" si="389"/>
        <v>0</v>
      </c>
      <c r="I289" s="113">
        <f t="shared" si="389"/>
        <v>0</v>
      </c>
      <c r="J289" s="190">
        <f t="shared" si="389"/>
        <v>0</v>
      </c>
      <c r="K289" s="112">
        <f t="shared" si="389"/>
        <v>0</v>
      </c>
      <c r="L289" s="113">
        <f t="shared" si="389"/>
        <v>0</v>
      </c>
      <c r="M289" s="190">
        <f t="shared" si="389"/>
        <v>0</v>
      </c>
      <c r="N289" s="112">
        <f t="shared" si="389"/>
        <v>0</v>
      </c>
      <c r="O289" s="113">
        <f t="shared" si="389"/>
        <v>0</v>
      </c>
      <c r="P289" s="268"/>
    </row>
    <row r="290" spans="1:16" s="19" customFormat="1" ht="13.5" hidden="1" thickTop="1" thickBot="1" x14ac:dyDescent="0.3">
      <c r="A290" s="284" t="s">
        <v>244</v>
      </c>
      <c r="B290" s="285"/>
      <c r="C290" s="239">
        <f t="shared" si="371"/>
        <v>0</v>
      </c>
      <c r="D290" s="191">
        <f>SUM(D24,D25,D41)-D51</f>
        <v>0</v>
      </c>
      <c r="E290" s="114">
        <f t="shared" ref="E290:F290" si="390">SUM(E24,E25,E41)-E51</f>
        <v>0</v>
      </c>
      <c r="F290" s="115">
        <f t="shared" si="390"/>
        <v>0</v>
      </c>
      <c r="G290" s="191">
        <f>SUM(G24,G25,G41)-G51</f>
        <v>0</v>
      </c>
      <c r="H290" s="114">
        <f t="shared" ref="H290:I290" si="391">SUM(H24,H25,H41)-H51</f>
        <v>0</v>
      </c>
      <c r="I290" s="115">
        <f t="shared" si="391"/>
        <v>0</v>
      </c>
      <c r="J290" s="191">
        <f>(J26+J43)-J51</f>
        <v>0</v>
      </c>
      <c r="K290" s="114">
        <f t="shared" ref="K290:L290" si="392">(K26+K43)-K51</f>
        <v>0</v>
      </c>
      <c r="L290" s="115">
        <f t="shared" si="392"/>
        <v>0</v>
      </c>
      <c r="M290" s="191">
        <f>M45-M51</f>
        <v>0</v>
      </c>
      <c r="N290" s="114">
        <f t="shared" ref="N290:O290" si="393">N45-N51</f>
        <v>0</v>
      </c>
      <c r="O290" s="115">
        <f t="shared" si="393"/>
        <v>0</v>
      </c>
      <c r="P290" s="269"/>
    </row>
    <row r="291" spans="1:16" s="19" customFormat="1" ht="12.75" hidden="1" thickTop="1" x14ac:dyDescent="0.25">
      <c r="A291" s="286" t="s">
        <v>245</v>
      </c>
      <c r="B291" s="287"/>
      <c r="C291" s="240">
        <f t="shared" si="371"/>
        <v>0</v>
      </c>
      <c r="D291" s="192">
        <f t="shared" ref="D291:O291" si="394">SUM(D292,D293)-D300+D301</f>
        <v>0</v>
      </c>
      <c r="E291" s="104">
        <f t="shared" si="394"/>
        <v>0</v>
      </c>
      <c r="F291" s="110">
        <f t="shared" si="394"/>
        <v>0</v>
      </c>
      <c r="G291" s="192">
        <f t="shared" si="394"/>
        <v>0</v>
      </c>
      <c r="H291" s="104">
        <f t="shared" si="394"/>
        <v>0</v>
      </c>
      <c r="I291" s="110">
        <f t="shared" si="394"/>
        <v>0</v>
      </c>
      <c r="J291" s="192">
        <f t="shared" si="394"/>
        <v>0</v>
      </c>
      <c r="K291" s="104">
        <f t="shared" si="394"/>
        <v>0</v>
      </c>
      <c r="L291" s="110">
        <f t="shared" si="394"/>
        <v>0</v>
      </c>
      <c r="M291" s="192">
        <f t="shared" si="394"/>
        <v>0</v>
      </c>
      <c r="N291" s="104">
        <f t="shared" si="394"/>
        <v>0</v>
      </c>
      <c r="O291" s="110">
        <f t="shared" si="394"/>
        <v>0</v>
      </c>
      <c r="P291" s="270"/>
    </row>
    <row r="292" spans="1:16" s="19" customFormat="1" ht="13.5" hidden="1" thickTop="1" thickBot="1" x14ac:dyDescent="0.3">
      <c r="A292" s="65" t="s">
        <v>246</v>
      </c>
      <c r="B292" s="65" t="s">
        <v>247</v>
      </c>
      <c r="C292" s="230">
        <f t="shared" si="371"/>
        <v>0</v>
      </c>
      <c r="D292" s="162">
        <f t="shared" ref="D292:O292" si="395">D21-D286</f>
        <v>0</v>
      </c>
      <c r="E292" s="66">
        <f t="shared" si="395"/>
        <v>0</v>
      </c>
      <c r="F292" s="163">
        <f t="shared" si="395"/>
        <v>0</v>
      </c>
      <c r="G292" s="162">
        <f t="shared" si="395"/>
        <v>0</v>
      </c>
      <c r="H292" s="66">
        <f t="shared" si="395"/>
        <v>0</v>
      </c>
      <c r="I292" s="163">
        <f t="shared" si="395"/>
        <v>0</v>
      </c>
      <c r="J292" s="162">
        <f t="shared" si="395"/>
        <v>0</v>
      </c>
      <c r="K292" s="66">
        <f t="shared" si="395"/>
        <v>0</v>
      </c>
      <c r="L292" s="163">
        <f t="shared" si="395"/>
        <v>0</v>
      </c>
      <c r="M292" s="162">
        <f t="shared" si="395"/>
        <v>0</v>
      </c>
      <c r="N292" s="66">
        <f t="shared" si="395"/>
        <v>0</v>
      </c>
      <c r="O292" s="163">
        <f t="shared" si="395"/>
        <v>0</v>
      </c>
      <c r="P292" s="251"/>
    </row>
    <row r="293" spans="1:16" s="19" customFormat="1" ht="12.75" hidden="1" thickTop="1" x14ac:dyDescent="0.25">
      <c r="A293" s="116" t="s">
        <v>248</v>
      </c>
      <c r="B293" s="116" t="s">
        <v>249</v>
      </c>
      <c r="C293" s="240">
        <f t="shared" si="371"/>
        <v>0</v>
      </c>
      <c r="D293" s="192">
        <f t="shared" ref="D293:O293" si="396">SUM(D294,D296,D298)-SUM(D295,D297,D299)</f>
        <v>0</v>
      </c>
      <c r="E293" s="104">
        <f t="shared" si="396"/>
        <v>0</v>
      </c>
      <c r="F293" s="110">
        <f t="shared" si="396"/>
        <v>0</v>
      </c>
      <c r="G293" s="192">
        <f t="shared" si="396"/>
        <v>0</v>
      </c>
      <c r="H293" s="104">
        <f t="shared" si="396"/>
        <v>0</v>
      </c>
      <c r="I293" s="110">
        <f t="shared" si="396"/>
        <v>0</v>
      </c>
      <c r="J293" s="192">
        <f t="shared" si="396"/>
        <v>0</v>
      </c>
      <c r="K293" s="104">
        <f t="shared" si="396"/>
        <v>0</v>
      </c>
      <c r="L293" s="110">
        <f t="shared" si="396"/>
        <v>0</v>
      </c>
      <c r="M293" s="192">
        <f t="shared" si="396"/>
        <v>0</v>
      </c>
      <c r="N293" s="104">
        <f t="shared" si="396"/>
        <v>0</v>
      </c>
      <c r="O293" s="110">
        <f t="shared" si="396"/>
        <v>0</v>
      </c>
      <c r="P293" s="270"/>
    </row>
    <row r="294" spans="1:16" ht="12" hidden="1" customHeight="1" x14ac:dyDescent="0.25">
      <c r="A294" s="101" t="s">
        <v>250</v>
      </c>
      <c r="B294" s="62" t="s">
        <v>251</v>
      </c>
      <c r="C294" s="223">
        <f t="shared" si="371"/>
        <v>0</v>
      </c>
      <c r="D294" s="187"/>
      <c r="E294" s="48"/>
      <c r="F294" s="94">
        <f t="shared" ref="F294:F301" si="397">D294+E294</f>
        <v>0</v>
      </c>
      <c r="G294" s="197"/>
      <c r="H294" s="50"/>
      <c r="I294" s="94">
        <f t="shared" ref="I294:I301" si="398">G294+H294</f>
        <v>0</v>
      </c>
      <c r="J294" s="197"/>
      <c r="K294" s="50"/>
      <c r="L294" s="94">
        <f t="shared" ref="L294:L301" si="399">K294+J294</f>
        <v>0</v>
      </c>
      <c r="M294" s="197"/>
      <c r="N294" s="50"/>
      <c r="O294" s="94">
        <f t="shared" ref="O294:O301" si="400">N294+M294</f>
        <v>0</v>
      </c>
      <c r="P294" s="257"/>
    </row>
    <row r="295" spans="1:16" ht="24" hidden="1" customHeight="1" x14ac:dyDescent="0.25">
      <c r="A295" s="95" t="s">
        <v>252</v>
      </c>
      <c r="B295" s="29" t="s">
        <v>253</v>
      </c>
      <c r="C295" s="222">
        <f t="shared" si="371"/>
        <v>0</v>
      </c>
      <c r="D295" s="176"/>
      <c r="E295" s="44"/>
      <c r="F295" s="96">
        <f t="shared" si="397"/>
        <v>0</v>
      </c>
      <c r="G295" s="143"/>
      <c r="H295" s="31"/>
      <c r="I295" s="96">
        <f t="shared" si="398"/>
        <v>0</v>
      </c>
      <c r="J295" s="143"/>
      <c r="K295" s="31"/>
      <c r="L295" s="96">
        <f t="shared" si="399"/>
        <v>0</v>
      </c>
      <c r="M295" s="143"/>
      <c r="N295" s="31"/>
      <c r="O295" s="96">
        <f t="shared" si="400"/>
        <v>0</v>
      </c>
      <c r="P295" s="254"/>
    </row>
    <row r="296" spans="1:16" ht="12" hidden="1" customHeight="1" x14ac:dyDescent="0.25">
      <c r="A296" s="95" t="s">
        <v>254</v>
      </c>
      <c r="B296" s="29" t="s">
        <v>255</v>
      </c>
      <c r="C296" s="222">
        <f t="shared" si="371"/>
        <v>0</v>
      </c>
      <c r="D296" s="176"/>
      <c r="E296" s="44"/>
      <c r="F296" s="96">
        <f t="shared" si="397"/>
        <v>0</v>
      </c>
      <c r="G296" s="143"/>
      <c r="H296" s="31"/>
      <c r="I296" s="96">
        <f t="shared" si="398"/>
        <v>0</v>
      </c>
      <c r="J296" s="143"/>
      <c r="K296" s="31"/>
      <c r="L296" s="96">
        <f t="shared" si="399"/>
        <v>0</v>
      </c>
      <c r="M296" s="143"/>
      <c r="N296" s="31"/>
      <c r="O296" s="96">
        <f t="shared" si="400"/>
        <v>0</v>
      </c>
      <c r="P296" s="254"/>
    </row>
    <row r="297" spans="1:16" ht="24" hidden="1" customHeight="1" x14ac:dyDescent="0.25">
      <c r="A297" s="95" t="s">
        <v>256</v>
      </c>
      <c r="B297" s="29" t="s">
        <v>257</v>
      </c>
      <c r="C297" s="222">
        <f t="shared" si="371"/>
        <v>0</v>
      </c>
      <c r="D297" s="176"/>
      <c r="E297" s="44"/>
      <c r="F297" s="96">
        <f t="shared" si="397"/>
        <v>0</v>
      </c>
      <c r="G297" s="143"/>
      <c r="H297" s="31"/>
      <c r="I297" s="96">
        <f t="shared" si="398"/>
        <v>0</v>
      </c>
      <c r="J297" s="143"/>
      <c r="K297" s="31"/>
      <c r="L297" s="96">
        <f t="shared" si="399"/>
        <v>0</v>
      </c>
      <c r="M297" s="143"/>
      <c r="N297" s="31"/>
      <c r="O297" s="96">
        <f t="shared" si="400"/>
        <v>0</v>
      </c>
      <c r="P297" s="254"/>
    </row>
    <row r="298" spans="1:16" ht="12" hidden="1" customHeight="1" x14ac:dyDescent="0.25">
      <c r="A298" s="95" t="s">
        <v>258</v>
      </c>
      <c r="B298" s="29" t="s">
        <v>259</v>
      </c>
      <c r="C298" s="222">
        <f t="shared" si="371"/>
        <v>0</v>
      </c>
      <c r="D298" s="176"/>
      <c r="E298" s="44"/>
      <c r="F298" s="96">
        <f t="shared" si="397"/>
        <v>0</v>
      </c>
      <c r="G298" s="143"/>
      <c r="H298" s="31"/>
      <c r="I298" s="96">
        <f t="shared" si="398"/>
        <v>0</v>
      </c>
      <c r="J298" s="143"/>
      <c r="K298" s="31"/>
      <c r="L298" s="96">
        <f t="shared" si="399"/>
        <v>0</v>
      </c>
      <c r="M298" s="143"/>
      <c r="N298" s="31"/>
      <c r="O298" s="96">
        <f t="shared" si="400"/>
        <v>0</v>
      </c>
      <c r="P298" s="254"/>
    </row>
    <row r="299" spans="1:16" ht="24.75" hidden="1" customHeight="1" thickBot="1" x14ac:dyDescent="0.25">
      <c r="A299" s="102" t="s">
        <v>260</v>
      </c>
      <c r="B299" s="103" t="s">
        <v>261</v>
      </c>
      <c r="C299" s="234">
        <f t="shared" si="371"/>
        <v>0</v>
      </c>
      <c r="D299" s="180"/>
      <c r="E299" s="85"/>
      <c r="F299" s="91">
        <f t="shared" si="397"/>
        <v>0</v>
      </c>
      <c r="G299" s="196"/>
      <c r="H299" s="194"/>
      <c r="I299" s="91">
        <f t="shared" si="398"/>
        <v>0</v>
      </c>
      <c r="J299" s="196"/>
      <c r="K299" s="194"/>
      <c r="L299" s="91">
        <f t="shared" si="399"/>
        <v>0</v>
      </c>
      <c r="M299" s="196"/>
      <c r="N299" s="194"/>
      <c r="O299" s="91">
        <f t="shared" si="400"/>
        <v>0</v>
      </c>
      <c r="P299" s="264"/>
    </row>
    <row r="300" spans="1:16" s="19" customFormat="1" ht="13.5" hidden="1" customHeight="1" thickTop="1" thickBot="1" x14ac:dyDescent="0.3">
      <c r="A300" s="117" t="s">
        <v>262</v>
      </c>
      <c r="B300" s="117" t="s">
        <v>263</v>
      </c>
      <c r="C300" s="239">
        <f t="shared" si="371"/>
        <v>0</v>
      </c>
      <c r="D300" s="193"/>
      <c r="E300" s="118"/>
      <c r="F300" s="115">
        <f t="shared" si="397"/>
        <v>0</v>
      </c>
      <c r="G300" s="193"/>
      <c r="H300" s="118"/>
      <c r="I300" s="248">
        <f t="shared" si="398"/>
        <v>0</v>
      </c>
      <c r="J300" s="193"/>
      <c r="K300" s="118"/>
      <c r="L300" s="248">
        <f t="shared" si="399"/>
        <v>0</v>
      </c>
      <c r="M300" s="193"/>
      <c r="N300" s="118"/>
      <c r="O300" s="248">
        <f t="shared" si="400"/>
        <v>0</v>
      </c>
      <c r="P300" s="271"/>
    </row>
    <row r="301" spans="1:16" s="19" customFormat="1" ht="48.75" hidden="1" customHeight="1" thickTop="1" x14ac:dyDescent="0.25">
      <c r="A301" s="116" t="s">
        <v>264</v>
      </c>
      <c r="B301" s="105" t="s">
        <v>265</v>
      </c>
      <c r="C301" s="240">
        <f t="shared" si="371"/>
        <v>0</v>
      </c>
      <c r="D301" s="179"/>
      <c r="E301" s="81"/>
      <c r="F301" s="171">
        <f t="shared" si="397"/>
        <v>0</v>
      </c>
      <c r="G301" s="179"/>
      <c r="H301" s="81"/>
      <c r="I301" s="171">
        <f t="shared" si="398"/>
        <v>0</v>
      </c>
      <c r="J301" s="179"/>
      <c r="K301" s="81"/>
      <c r="L301" s="171">
        <f t="shared" si="399"/>
        <v>0</v>
      </c>
      <c r="M301" s="179"/>
      <c r="N301" s="81"/>
      <c r="O301" s="171">
        <f t="shared" si="400"/>
        <v>0</v>
      </c>
      <c r="P301" s="256"/>
    </row>
    <row r="302" spans="1:16" ht="12.75" thickTop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6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6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</sheetData>
  <sheetProtection algorithmName="SHA-512" hashValue="S4vh1pReLJca3/W4/5/Rb6EKEmoJ0FE24LH3RsReblFzjilweSRtzLlbZRm+G1rgmKKpwk+GMLQ92yGLVpTXwA==" saltValue="0BLKnCHmqMaG44IRA8xU0A==" spinCount="100000" sheet="1" objects="1" scenarios="1" formatCells="0" formatColumns="0" formatRows="0" deleteColumns="0"/>
  <autoFilter ref="A18:P301">
    <filterColumn colId="2">
      <filters>
        <filter val="11 169"/>
        <filter val="17 000"/>
        <filter val="20 000"/>
        <filter val="28 000"/>
        <filter val="28 500"/>
        <filter val="327 199"/>
        <filter val="372 699"/>
        <filter val="383 868"/>
        <filter val="45 500"/>
        <filter val="500"/>
        <filter val="8 000"/>
      </filters>
    </filterColumn>
  </autoFilter>
  <mergeCells count="32">
    <mergeCell ref="C13:P13"/>
    <mergeCell ref="A2:P2"/>
    <mergeCell ref="C3:P3"/>
    <mergeCell ref="C4:P4"/>
    <mergeCell ref="C5:P5"/>
    <mergeCell ref="C6:P6"/>
    <mergeCell ref="C7:P7"/>
    <mergeCell ref="C8:P8"/>
    <mergeCell ref="C9:P9"/>
    <mergeCell ref="C10:P10"/>
    <mergeCell ref="C11:P11"/>
    <mergeCell ref="C12:P12"/>
    <mergeCell ref="C14:P14"/>
    <mergeCell ref="A15:A17"/>
    <mergeCell ref="B15:B17"/>
    <mergeCell ref="C15:P15"/>
    <mergeCell ref="C16:C17"/>
    <mergeCell ref="D16:D17"/>
    <mergeCell ref="E16:E17"/>
    <mergeCell ref="F16:F17"/>
    <mergeCell ref="G16:G17"/>
    <mergeCell ref="H16:H17"/>
    <mergeCell ref="O16:O17"/>
    <mergeCell ref="P16:P17"/>
    <mergeCell ref="L16:L17"/>
    <mergeCell ref="M16:M17"/>
    <mergeCell ref="N16:N17"/>
    <mergeCell ref="A290:B290"/>
    <mergeCell ref="A291:B291"/>
    <mergeCell ref="I16:I17"/>
    <mergeCell ref="J16:J17"/>
    <mergeCell ref="K16:K17"/>
  </mergeCells>
  <pageMargins left="0.98425196850393704" right="0.39370078740157483" top="0.59055118110236227" bottom="0.39370078740157483" header="0.23622047244094491" footer="0.23622047244094491"/>
  <pageSetup paperSize="9" scale="70" orientation="portrait" r:id="rId1"/>
  <headerFooter differentFirst="1">
    <oddFooter>&amp;L&amp;"Times New Roman,Regular"&amp;9&amp;D; &amp;T&amp;R&amp;"Times New Roman,Regular"&amp;9&amp;P (&amp;N)</oddFooter>
    <firstHeader xml:space="preserve">&amp;R&amp;"Times New Roman,Regular"&amp;9 11.pielikums Jūrmalas pilsētas domes
2019.gada 21.marta  saistošajiem noteikumiem Nr. 11
(protokols Nr.3,  22.punkts)
 </firstHeader>
    <firstFooter>&amp;L&amp;9&amp;D; &amp;T&amp;R&amp;9&amp;P (&amp;N)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03.2.1.</vt:lpstr>
      <vt:lpstr>08.1.8.</vt:lpstr>
      <vt:lpstr>'03.2.1.'!Print_Titles</vt:lpstr>
      <vt:lpstr>'08.1.8.'!Print_Titles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Elina Markaine</dc:creator>
  <cp:lastModifiedBy>Arnita Liepiņa</cp:lastModifiedBy>
  <cp:lastPrinted>2019-03-22T11:48:01Z</cp:lastPrinted>
  <dcterms:created xsi:type="dcterms:W3CDTF">2015-01-08T09:25:06Z</dcterms:created>
  <dcterms:modified xsi:type="dcterms:W3CDTF">2019-03-22T11:50:50Z</dcterms:modified>
</cp:coreProperties>
</file>